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Титул " sheetId="1" r:id="rId1"/>
    <sheet name="1 Учебная работа" sheetId="2" r:id="rId2"/>
    <sheet name="2 Учебно-методическая работа" sheetId="3" r:id="rId3"/>
    <sheet name="3. Научно-исследов работа" sheetId="4" r:id="rId4"/>
    <sheet name="4. Список научных трудов" sheetId="5" r:id="rId5"/>
    <sheet name="5. Руководство" sheetId="6" r:id="rId6"/>
    <sheet name="6. Организационно-метод работа" sheetId="7" r:id="rId7"/>
    <sheet name="7. Повышение квалификации" sheetId="8" r:id="rId8"/>
    <sheet name="Сводная таблица" sheetId="9" r:id="rId9"/>
    <sheet name="Заключение кафедры (уч. год)" sheetId="10" r:id="rId10"/>
    <sheet name="Справка" sheetId="11" r:id="rId11"/>
  </sheets>
  <externalReferences>
    <externalReference r:id="rId14"/>
  </externalReferences>
  <definedNames>
    <definedName name="_xlnm.Print_Titles" localSheetId="1">'1 Учебная работа'!$7:$7</definedName>
    <definedName name="_xlnm.Print_Area" localSheetId="1">'1 Учебная работа'!$A$1:$O$240</definedName>
  </definedNames>
  <calcPr fullCalcOnLoad="1"/>
</workbook>
</file>

<file path=xl/sharedStrings.xml><?xml version="1.0" encoding="utf-8"?>
<sst xmlns="http://schemas.openxmlformats.org/spreadsheetml/2006/main" count="277" uniqueCount="143">
  <si>
    <t>УТВЕРЖДАЮ</t>
  </si>
  <si>
    <t>(подпись)</t>
  </si>
  <si>
    <t>«___»___20__ г.</t>
  </si>
  <si>
    <t>ИНДИВИДУАЛЬНЫЙ ПЛАН РАБОТЫ ПРЕПОДАВАТЕЛЯ</t>
  </si>
  <si>
    <t>Наименование дисциплины, виды работ</t>
  </si>
  <si>
    <t>Всего за учебный год</t>
  </si>
  <si>
    <t>№</t>
  </si>
  <si>
    <t>Подготовка к</t>
  </si>
  <si>
    <t>План</t>
  </si>
  <si>
    <t>Факт</t>
  </si>
  <si>
    <t>лекциям</t>
  </si>
  <si>
    <t>ВКР</t>
  </si>
  <si>
    <t>контр. раб</t>
  </si>
  <si>
    <t>практик</t>
  </si>
  <si>
    <t>Виды научно-исследовательской работы</t>
  </si>
  <si>
    <t>Объем научно-исследовательской работы, час.</t>
  </si>
  <si>
    <t>Виды организационно-методической работы</t>
  </si>
  <si>
    <t>СВОДНАЯ ТАБЛИЦА СОВОКУПНОЙ НАГРУЗКИ ПРЕПОДАВАТЕЛЯ</t>
  </si>
  <si>
    <t>Наименование разделов</t>
  </si>
  <si>
    <t>Учебная работа</t>
  </si>
  <si>
    <t>Всего</t>
  </si>
  <si>
    <t>Формы повышения квалификации</t>
  </si>
  <si>
    <t>(дается оценка профессиональной деятельности преподавателя, его соответствия предъявляемым требованиям)</t>
  </si>
  <si>
    <t>(ФИО)</t>
  </si>
  <si>
    <t>_____________________, протокол №________</t>
  </si>
  <si>
    <t xml:space="preserve">         (дата)</t>
  </si>
  <si>
    <t>Отметка о выполнении</t>
  </si>
  <si>
    <t>Фамилия и инициалы обучающегося</t>
  </si>
  <si>
    <t>Категория обучающегося</t>
  </si>
  <si>
    <t>Форма обучения</t>
  </si>
  <si>
    <t>Срок обучения</t>
  </si>
  <si>
    <t>начала</t>
  </si>
  <si>
    <t>окончание</t>
  </si>
  <si>
    <t>№ п/п</t>
  </si>
  <si>
    <t>5. РУКОВОДСТВО МАГИСТРАНТАМИ, АСПИРАНТАМИ, СТАЖЕРАМИ, СОИСКАТЕЛЯМИ</t>
  </si>
  <si>
    <t>№ пп.</t>
  </si>
  <si>
    <t>_____________</t>
  </si>
  <si>
    <t>Составил:</t>
  </si>
  <si>
    <t>план</t>
  </si>
  <si>
    <t>факт</t>
  </si>
  <si>
    <t>Итого</t>
  </si>
  <si>
    <t>Срок выполнения</t>
  </si>
  <si>
    <t>Планируемый результат</t>
  </si>
  <si>
    <t>Период (год, месяц)</t>
  </si>
  <si>
    <t>Наименование организации (адрес)</t>
  </si>
  <si>
    <t>Отметка о выполнении (дата)</t>
  </si>
  <si>
    <t>7. ПОВЫШЕНИЕ КВАЛИФИКАЦИИ</t>
  </si>
  <si>
    <t>Всего (час.)</t>
  </si>
  <si>
    <t>______________________</t>
  </si>
  <si>
    <t>План рассмотрен на заседании кафедры________</t>
  </si>
  <si>
    <t>Составление заданий для</t>
  </si>
  <si>
    <t>Виды учебно-методической работы</t>
  </si>
  <si>
    <t>________________________</t>
  </si>
  <si>
    <t xml:space="preserve">                     (подпись и дата)</t>
  </si>
  <si>
    <t>Наименование работы, ее вид</t>
  </si>
  <si>
    <t>Форма работы</t>
  </si>
  <si>
    <t>Выходные данные</t>
  </si>
  <si>
    <t>Соавторы (ФИО)</t>
  </si>
  <si>
    <t>Объем в п.л. или в с.</t>
  </si>
  <si>
    <t xml:space="preserve">Примечания:
1.Список составляется по разделам в хронологической последовательности
публикаций и работ по сквозной нумерации:
а) научные работы;
б) авторские свидетельства, дипломы, патенты, лицензии, информационные карты, алгоритмы, проекты;
в) учебно-методические работы.
2. В графе 2 (Наименование) приводится полное наименование работы (тема) с уточнением в скобках вида публикации: монография, статья, тезисы, отчеты по НИР, прошедшие депонирование; учебник, учебное пособие, руководство, учебно-методическая разработка и другие. При необходимости указывается, на каком языке опубликована работа.
</t>
  </si>
  <si>
    <t>прочие (указать в соответствии с нормами времеени )</t>
  </si>
  <si>
    <t xml:space="preserve">Краткий анализ выполнения индивидуального плана работы преподавателя </t>
  </si>
  <si>
    <t>Заведующий  кафедрой:</t>
  </si>
  <si>
    <t>_____________________, протокол №__________</t>
  </si>
  <si>
    <t>НИЖНЕВАРТОВСКИЙ ГОСУДАРСТВЕННЫЙ  УНИВЕРСИТЕТ</t>
  </si>
  <si>
    <t>(факультет)</t>
  </si>
  <si>
    <t>(кафедра)</t>
  </si>
  <si>
    <t>РИНЦ, гриф, Scopus и пр.</t>
  </si>
  <si>
    <t xml:space="preserve">6. ОРГАНИЗАЦИОННО-МЕТОДИЧЕСКАЯ РАБОТА </t>
  </si>
  <si>
    <t xml:space="preserve">Направле-
ние (специаль-
ность), курс, группа
</t>
  </si>
  <si>
    <t>практич. занятиям</t>
  </si>
  <si>
    <t>лаборатор. занятиям</t>
  </si>
  <si>
    <t>курсовой раб.(пр.)</t>
  </si>
  <si>
    <t>Кол-во студен-тов</t>
  </si>
  <si>
    <t>Объем орг.-мет. работы, час.</t>
  </si>
  <si>
    <t>Срок выполне- ния</t>
  </si>
  <si>
    <t>Объем, час</t>
  </si>
  <si>
    <t>на</t>
  </si>
  <si>
    <t>учебный год</t>
  </si>
  <si>
    <r>
      <t xml:space="preserve">Ученое звание: </t>
    </r>
  </si>
  <si>
    <t xml:space="preserve">Ученая степень: </t>
  </si>
  <si>
    <t>ФЕДЕРАЛЬНОЕ ГОСУДАРСТВЕННОЕ БЮДЖЕТНОЕ ОБРАЗОВАТЕЛЬНОЕ УЧРЕЖДЕНИЕ  
ВЫСШЕГО ОБРАЗОВАНИЯ</t>
  </si>
  <si>
    <t>МИНИСТЕРСТВО НАУКИ И ВЫСШЕГО ОБРАЗОВАНИЯ РОССИЙСКОЙ ФЕДЕРАЦИИ</t>
  </si>
  <si>
    <t>Преподаватель</t>
  </si>
  <si>
    <t>Декан</t>
  </si>
  <si>
    <t>Форма
обучения</t>
  </si>
  <si>
    <t>Идентификатор учебного плана</t>
  </si>
  <si>
    <t>Направление
подготовки</t>
  </si>
  <si>
    <t>Группа</t>
  </si>
  <si>
    <t>Поток</t>
  </si>
  <si>
    <t>Подгруппа</t>
  </si>
  <si>
    <t>Индекс дисциплины по УП</t>
  </si>
  <si>
    <t>Наименование дисциплины</t>
  </si>
  <si>
    <t>Курс</t>
  </si>
  <si>
    <t>Семестр</t>
  </si>
  <si>
    <t>Количество
студентов</t>
  </si>
  <si>
    <t>Нагрузка</t>
  </si>
  <si>
    <t>НагрузкаТип</t>
  </si>
  <si>
    <t>Итого на I семестр план</t>
  </si>
  <si>
    <t>Итого на II семетр  план</t>
  </si>
  <si>
    <t>ВСЕГО на учебный год  план</t>
  </si>
  <si>
    <t>Плановое количество
часов</t>
  </si>
  <si>
    <t>Фактическое количество
часов</t>
  </si>
  <si>
    <t>Итого на I семестр факт</t>
  </si>
  <si>
    <t>Итого на II семетр  факт</t>
  </si>
  <si>
    <t>ВСЕГО на учебный год  факт</t>
  </si>
  <si>
    <t>Учебно-методическая работа</t>
  </si>
  <si>
    <t>Научно-исследовательская работа</t>
  </si>
  <si>
    <t>Организационно-методическая работа</t>
  </si>
  <si>
    <t>Причины недовыполнения по разделам</t>
  </si>
  <si>
    <t>Причины перевыполнения по разделам</t>
  </si>
  <si>
    <t>Должность:</t>
  </si>
  <si>
    <t>СОГЛАСОВАНО</t>
  </si>
  <si>
    <t>Заведующий кафедрой</t>
  </si>
  <si>
    <t>2019/2020</t>
  </si>
  <si>
    <t xml:space="preserve"> </t>
  </si>
  <si>
    <t>Примечание:  Формы повышения квалификации - защита диссертации, курсы повышения квалификации, программы профессиональной переподготовки, стажировка, творческий отпуск, аспирантура.</t>
  </si>
  <si>
    <r>
      <rPr>
        <sz val="12"/>
        <rFont val="Times New Roman"/>
        <family val="1"/>
      </rPr>
      <t xml:space="preserve">Заведующий кафедрой </t>
    </r>
    <r>
      <rPr>
        <sz val="12"/>
        <rFont val="Antiqua"/>
        <family val="0"/>
      </rPr>
      <t>_____________________</t>
    </r>
  </si>
  <si>
    <t>разработка методических материалов (в составе РПД (практик))</t>
  </si>
  <si>
    <t>составление рабочей программы дисциплины (практики)</t>
  </si>
  <si>
    <t xml:space="preserve">Фамилия, Имя, Отчество: </t>
  </si>
  <si>
    <t>___________</t>
  </si>
  <si>
    <t>Декан ____________________________</t>
  </si>
  <si>
    <r>
      <t xml:space="preserve">                                  </t>
    </r>
    <r>
      <rPr>
        <sz val="12"/>
        <rFont val="Times New Roman"/>
        <family val="1"/>
      </rPr>
      <t xml:space="preserve">      </t>
    </r>
    <r>
      <rPr>
        <vertAlign val="superscript"/>
        <sz val="12"/>
        <rFont val="Times New Roman"/>
        <family val="1"/>
      </rPr>
      <t>(подпись)</t>
    </r>
  </si>
  <si>
    <r>
      <t xml:space="preserve">                                      </t>
    </r>
    <r>
      <rPr>
        <sz val="12"/>
        <rFont val="Times New Roman"/>
        <family val="1"/>
      </rPr>
      <t xml:space="preserve">  </t>
    </r>
    <r>
      <rPr>
        <vertAlign val="superscript"/>
        <sz val="12"/>
        <rFont val="Times New Roman"/>
        <family val="1"/>
      </rPr>
      <t>(подпись)</t>
    </r>
  </si>
  <si>
    <t>Размер основной ставки:</t>
  </si>
  <si>
    <t xml:space="preserve">Кафедра: </t>
  </si>
  <si>
    <r>
      <t>План рассмотрен на заседании кафедры ____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>__________</t>
    </r>
  </si>
  <si>
    <t>Максимальное количество часов за год на 1 ставку</t>
  </si>
  <si>
    <t>Справочная информация для определения суммарного количества часов нагрузки преподавателя за учебный год в соответствии с долей ставки в каждом месяце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</si>
  <si>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</si>
  <si>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</si>
  <si>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</si>
  <si>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</si>
  <si>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</si>
  <si>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</si>
  <si>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</si>
  <si>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</si>
  <si>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</si>
  <si>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</si>
  <si>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количество часов в индивидуальный план/отчет</t>
  </si>
  <si>
    <t>Доля ставки в каждом месяце</t>
  </si>
  <si>
    <t>Количество часов в каждом месяце в соответствии с долей ставки в этом месяце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</si>
</sst>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1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ntiqua"/>
      <family val="0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justify"/>
    </xf>
    <xf numFmtId="0" fontId="1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 vertical="top" wrapText="1"/>
      <protection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 vertical="top" wrapText="1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4" xfId="0" applyNumberFormat="1" applyFont="1" applyBorder="1" applyAlignment="1" applyProtection="1">
      <alignment horizontal="center" vertical="top" wrapText="1"/>
      <protection locked="0"/>
    </xf>
    <xf numFmtId="0" fontId="5" fillId="0" borderId="35" xfId="0" applyNumberFormat="1" applyFont="1" applyBorder="1" applyAlignment="1" applyProtection="1">
      <alignment horizontal="center" vertical="top" wrapText="1"/>
      <protection locked="0"/>
    </xf>
    <xf numFmtId="0" fontId="5" fillId="0" borderId="31" xfId="0" applyNumberFormat="1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18" fillId="0" borderId="10" xfId="55" applyFont="1" applyBorder="1">
      <alignment/>
      <protection/>
    </xf>
    <xf numFmtId="0" fontId="18" fillId="0" borderId="0" xfId="55" applyFont="1" applyBorder="1">
      <alignment/>
      <protection/>
    </xf>
    <xf numFmtId="0" fontId="19" fillId="0" borderId="0" xfId="55" applyFont="1">
      <alignment/>
      <protection/>
    </xf>
    <xf numFmtId="0" fontId="17" fillId="0" borderId="0" xfId="55">
      <alignment/>
      <protection/>
    </xf>
    <xf numFmtId="0" fontId="18" fillId="0" borderId="12" xfId="55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37" xfId="55" applyFont="1" applyBorder="1">
      <alignment/>
      <protection/>
    </xf>
    <xf numFmtId="0" fontId="18" fillId="0" borderId="13" xfId="55" applyFont="1" applyBorder="1">
      <alignment/>
      <protection/>
    </xf>
    <xf numFmtId="0" fontId="18" fillId="0" borderId="14" xfId="55" applyFont="1" applyBorder="1">
      <alignment/>
      <protection/>
    </xf>
    <xf numFmtId="0" fontId="18" fillId="0" borderId="15" xfId="55" applyFont="1" applyBorder="1">
      <alignment/>
      <protection/>
    </xf>
    <xf numFmtId="0" fontId="20" fillId="0" borderId="19" xfId="55" applyFont="1" applyBorder="1" applyAlignment="1">
      <alignment horizontal="center" vertical="center" wrapText="1"/>
      <protection/>
    </xf>
    <xf numFmtId="0" fontId="20" fillId="0" borderId="20" xfId="55" applyFont="1" applyBorder="1" applyAlignment="1">
      <alignment horizontal="center" vertical="center" wrapText="1"/>
      <protection/>
    </xf>
    <xf numFmtId="0" fontId="20" fillId="0" borderId="21" xfId="55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14" xfId="0" applyFont="1" applyBorder="1" applyAlignment="1" applyProtection="1">
      <alignment horizontal="center" vertical="top" wrapText="1"/>
      <protection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left" vertical="justify"/>
    </xf>
    <xf numFmtId="0" fontId="5" fillId="33" borderId="1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vertical="top" wrapText="1"/>
    </xf>
    <xf numFmtId="0" fontId="5" fillId="33" borderId="37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7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3" xfId="0" applyFont="1" applyBorder="1" applyAlignment="1" applyProtection="1">
      <alignment horizontal="center" vertical="top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0" fontId="5" fillId="0" borderId="46" xfId="0" applyFont="1" applyBorder="1" applyAlignment="1" applyProtection="1">
      <alignment horizontal="center" vertical="top" wrapText="1"/>
      <protection/>
    </xf>
    <xf numFmtId="0" fontId="13" fillId="0" borderId="26" xfId="0" applyFont="1" applyBorder="1" applyAlignment="1" applyProtection="1">
      <alignment horizontal="center" vertical="top" wrapText="1"/>
      <protection/>
    </xf>
    <xf numFmtId="0" fontId="5" fillId="0" borderId="47" xfId="0" applyFont="1" applyBorder="1" applyAlignment="1" applyProtection="1">
      <alignment horizontal="center" vertical="top" wrapText="1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19" fillId="0" borderId="23" xfId="55" applyFont="1" applyBorder="1" applyAlignment="1">
      <alignment horizontal="justify" vertical="center"/>
      <protection/>
    </xf>
    <xf numFmtId="14" fontId="18" fillId="0" borderId="23" xfId="55" applyNumberFormat="1" applyFont="1" applyBorder="1" applyAlignment="1">
      <alignment vertical="center"/>
      <protection/>
    </xf>
    <xf numFmtId="0" fontId="9" fillId="0" borderId="0" xfId="0" applyFont="1" applyAlignment="1">
      <alignment horizontal="justify" vertical="center"/>
    </xf>
    <xf numFmtId="12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>
      <alignment horizontal="center" vertical="top" wrapText="1"/>
    </xf>
    <xf numFmtId="17" fontId="0" fillId="0" borderId="23" xfId="0" applyNumberFormat="1" applyBorder="1" applyAlignment="1" applyProtection="1">
      <alignment/>
      <protection locked="0"/>
    </xf>
    <xf numFmtId="17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33" borderId="36" xfId="0" applyFont="1" applyFill="1" applyBorder="1" applyAlignment="1">
      <alignment vertical="top" wrapText="1"/>
    </xf>
    <xf numFmtId="0" fontId="0" fillId="0" borderId="0" xfId="53" applyFont="1">
      <alignment/>
      <protection/>
    </xf>
    <xf numFmtId="2" fontId="22" fillId="34" borderId="48" xfId="53" applyNumberFormat="1" applyFont="1" applyFill="1" applyBorder="1" applyAlignment="1">
      <alignment vertic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49" fontId="23" fillId="0" borderId="19" xfId="53" applyNumberFormat="1" applyFont="1" applyBorder="1" applyAlignment="1">
      <alignment vertical="center" textRotation="90" wrapText="1" shrinkToFit="1"/>
      <protection/>
    </xf>
    <xf numFmtId="49" fontId="23" fillId="0" borderId="20" xfId="53" applyNumberFormat="1" applyFont="1" applyBorder="1" applyAlignment="1">
      <alignment horizontal="center" vertical="center" wrapText="1" shrinkToFit="1"/>
      <protection/>
    </xf>
    <xf numFmtId="49" fontId="23" fillId="0" borderId="20" xfId="53" applyNumberFormat="1" applyFont="1" applyBorder="1" applyAlignment="1">
      <alignment horizontal="center" vertical="center" textRotation="90" wrapText="1" shrinkToFit="1"/>
      <protection/>
    </xf>
    <xf numFmtId="49" fontId="23" fillId="0" borderId="20" xfId="53" applyNumberFormat="1" applyFont="1" applyBorder="1" applyAlignment="1">
      <alignment vertical="center" wrapText="1" shrinkToFit="1"/>
      <protection/>
    </xf>
    <xf numFmtId="49" fontId="23" fillId="0" borderId="20" xfId="53" applyNumberFormat="1" applyFont="1" applyBorder="1" applyAlignment="1">
      <alignment vertical="center" textRotation="90" wrapText="1" shrinkToFit="1"/>
      <protection/>
    </xf>
    <xf numFmtId="49" fontId="23" fillId="0" borderId="21" xfId="53" applyNumberFormat="1" applyFont="1" applyBorder="1" applyAlignment="1">
      <alignment vertical="center" textRotation="90" wrapText="1" shrinkToFit="1"/>
      <protection/>
    </xf>
    <xf numFmtId="0" fontId="24" fillId="33" borderId="23" xfId="54" applyNumberFormat="1" applyFont="1" applyFill="1" applyBorder="1" applyAlignment="1">
      <alignment horizontal="center" vertical="center" wrapText="1"/>
      <protection/>
    </xf>
    <xf numFmtId="0" fontId="24" fillId="33" borderId="10" xfId="54" applyNumberFormat="1" applyFont="1" applyFill="1" applyBorder="1" applyAlignment="1">
      <alignment horizontal="center" vertical="center" wrapText="1"/>
      <protection/>
    </xf>
    <xf numFmtId="2" fontId="22" fillId="6" borderId="48" xfId="53" applyNumberFormat="1" applyFont="1" applyFill="1" applyBorder="1" applyAlignment="1">
      <alignment vertical="center"/>
      <protection/>
    </xf>
    <xf numFmtId="2" fontId="5" fillId="0" borderId="23" xfId="0" applyNumberFormat="1" applyFont="1" applyBorder="1" applyAlignment="1">
      <alignment horizontal="center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7" fillId="0" borderId="10" xfId="0" applyFont="1" applyBorder="1" applyAlignment="1">
      <alignment wrapText="1"/>
    </xf>
    <xf numFmtId="177" fontId="0" fillId="0" borderId="10" xfId="0" applyNumberFormat="1" applyBorder="1" applyAlignment="1">
      <alignment horizontal="center"/>
    </xf>
    <xf numFmtId="0" fontId="27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0" fontId="2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22" fillId="34" borderId="50" xfId="53" applyFont="1" applyFill="1" applyBorder="1" applyAlignment="1">
      <alignment horizontal="center" vertical="center"/>
      <protection/>
    </xf>
    <xf numFmtId="0" fontId="22" fillId="34" borderId="51" xfId="53" applyFont="1" applyFill="1" applyBorder="1" applyAlignment="1">
      <alignment horizontal="center" vertical="center"/>
      <protection/>
    </xf>
    <xf numFmtId="0" fontId="22" fillId="34" borderId="52" xfId="53" applyFont="1" applyFill="1" applyBorder="1" applyAlignment="1">
      <alignment horizontal="center" vertical="center"/>
      <protection/>
    </xf>
    <xf numFmtId="0" fontId="22" fillId="6" borderId="50" xfId="53" applyFont="1" applyFill="1" applyBorder="1" applyAlignment="1">
      <alignment horizontal="center" vertical="center"/>
      <protection/>
    </xf>
    <xf numFmtId="0" fontId="22" fillId="6" borderId="51" xfId="53" applyFont="1" applyFill="1" applyBorder="1" applyAlignment="1">
      <alignment horizontal="center" vertical="center"/>
      <protection/>
    </xf>
    <xf numFmtId="0" fontId="22" fillId="6" borderId="52" xfId="53" applyFont="1" applyFill="1" applyBorder="1" applyAlignment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textRotation="90" wrapText="1"/>
      <protection/>
    </xf>
    <xf numFmtId="0" fontId="5" fillId="0" borderId="53" xfId="0" applyFont="1" applyBorder="1" applyAlignment="1" applyProtection="1">
      <alignment horizontal="center" vertical="center" textRotation="90" wrapText="1"/>
      <protection/>
    </xf>
    <xf numFmtId="0" fontId="13" fillId="0" borderId="18" xfId="0" applyFont="1" applyBorder="1" applyAlignment="1" applyProtection="1">
      <alignment horizontal="center" wrapText="1"/>
      <protection/>
    </xf>
    <xf numFmtId="0" fontId="13" fillId="0" borderId="54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0" fontId="0" fillId="0" borderId="23" xfId="0" applyBorder="1" applyAlignment="1" applyProtection="1">
      <alignment/>
      <protection locked="0"/>
    </xf>
    <xf numFmtId="0" fontId="5" fillId="0" borderId="55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wrapText="1"/>
      <protection locked="0"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top" wrapText="1"/>
      <protection/>
    </xf>
    <xf numFmtId="0" fontId="5" fillId="0" borderId="65" xfId="0" applyFont="1" applyBorder="1" applyAlignment="1" applyProtection="1">
      <alignment horizontal="center" vertical="top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>
      <alignment/>
    </xf>
    <xf numFmtId="0" fontId="0" fillId="0" borderId="40" xfId="0" applyBorder="1" applyAlignment="1">
      <alignment/>
    </xf>
    <xf numFmtId="0" fontId="5" fillId="0" borderId="33" xfId="0" applyFont="1" applyBorder="1" applyAlignment="1" applyProtection="1">
      <alignment horizontal="center" vertical="top" wrapText="1"/>
      <protection/>
    </xf>
    <xf numFmtId="0" fontId="5" fillId="0" borderId="41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center" textRotation="90" wrapText="1"/>
      <protection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53" xfId="0" applyNumberFormat="1" applyBorder="1" applyAlignment="1" applyProtection="1">
      <alignment horizontal="center"/>
      <protection locked="0"/>
    </xf>
    <xf numFmtId="0" fontId="0" fillId="0" borderId="23" xfId="0" applyNumberForma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top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0" fillId="0" borderId="27" xfId="0" applyNumberFormat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 vertical="top" wrapText="1"/>
      <protection locked="0"/>
    </xf>
    <xf numFmtId="0" fontId="5" fillId="0" borderId="53" xfId="0" applyFont="1" applyBorder="1" applyAlignment="1" applyProtection="1">
      <alignment horizontal="center" vertical="top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68" xfId="0" applyFont="1" applyBorder="1" applyAlignment="1" applyProtection="1">
      <alignment horizontal="center" vertical="top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3" fillId="0" borderId="59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top" wrapText="1"/>
      <protection/>
    </xf>
    <xf numFmtId="0" fontId="5" fillId="0" borderId="68" xfId="0" applyFont="1" applyBorder="1" applyAlignment="1" applyProtection="1">
      <alignment horizontal="center" vertical="top" wrapText="1"/>
      <protection/>
    </xf>
    <xf numFmtId="0" fontId="13" fillId="0" borderId="60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4" fillId="0" borderId="0" xfId="55" applyFont="1" applyBorder="1" applyAlignment="1">
      <alignment horizontal="left" wrapText="1"/>
      <protection/>
    </xf>
    <xf numFmtId="0" fontId="20" fillId="0" borderId="0" xfId="55" applyFont="1" applyAlignment="1">
      <alignment horizontal="center"/>
      <protection/>
    </xf>
    <xf numFmtId="0" fontId="13" fillId="0" borderId="5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justify"/>
    </xf>
    <xf numFmtId="0" fontId="5" fillId="0" borderId="38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49" xfId="0" applyFont="1" applyBorder="1" applyAlignment="1">
      <alignment/>
    </xf>
    <xf numFmtId="0" fontId="6" fillId="0" borderId="66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Обычный_new_Нагрузка_ДО 2005-2006" xfId="54"/>
    <cellStyle name="Обычный_план работы кафедр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.%20&#1048;&#1085;&#1076;&#1080;&#1074;&#1080;&#1076;&#1091;&#1072;&#1083;&#1100;&#1085;&#1099;&#1081;%20&#1087;&#1083;&#1072;&#1085;%20&#1088;&#1072;&#1073;&#1086;&#1090;&#1099;%20&#1087;&#1088;&#1077;&#1087;&#1086;&#1076;&#1072;&#1074;&#1072;&#1090;&#1077;&#1083;&#1103;%20(2019-10-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 Учебная работа"/>
      <sheetName val="2 Учебно-методическая работа"/>
      <sheetName val="3. Научно-исследов работа"/>
      <sheetName val="4. Список научных трудов"/>
      <sheetName val="5. Руководство"/>
      <sheetName val="6. Организационно-метод работа"/>
      <sheetName val="7. Повышение квалификации"/>
      <sheetName val="Сводная таблица"/>
      <sheetName val="Заключение кафедры (уч. год)"/>
      <sheetName val="Справка"/>
    </sheetNames>
    <sheetDataSet>
      <sheetData sheetId="0">
        <row r="29">
          <cell r="E29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M45"/>
  <sheetViews>
    <sheetView tabSelected="1" zoomScalePageLayoutView="0" workbookViewId="0" topLeftCell="A13">
      <selection activeCell="A31" sqref="A31"/>
    </sheetView>
  </sheetViews>
  <sheetFormatPr defaultColWidth="9.00390625" defaultRowHeight="12.75"/>
  <cols>
    <col min="1" max="1" width="14.75390625" style="2" customWidth="1"/>
    <col min="2" max="2" width="1.00390625" style="2" customWidth="1"/>
    <col min="3" max="3" width="14.625" style="2" customWidth="1"/>
    <col min="4" max="4" width="1.37890625" style="2" customWidth="1"/>
    <col min="5" max="5" width="15.375" style="2" customWidth="1"/>
    <col min="6" max="6" width="1.75390625" style="2" customWidth="1"/>
    <col min="7" max="7" width="15.125" style="2" customWidth="1"/>
    <col min="8" max="8" width="1.75390625" style="2" customWidth="1"/>
    <col min="9" max="9" width="15.25390625" style="2" customWidth="1"/>
  </cols>
  <sheetData>
    <row r="2" spans="1:10" ht="15">
      <c r="A2" s="162" t="s">
        <v>82</v>
      </c>
      <c r="B2" s="162"/>
      <c r="C2" s="162"/>
      <c r="D2" s="162"/>
      <c r="E2" s="162"/>
      <c r="F2" s="162"/>
      <c r="G2" s="162"/>
      <c r="H2" s="162"/>
      <c r="I2" s="162"/>
      <c r="J2" s="4"/>
    </row>
    <row r="3" spans="1:10" ht="41.25" customHeight="1">
      <c r="A3" s="163" t="s">
        <v>81</v>
      </c>
      <c r="B3" s="163"/>
      <c r="C3" s="163"/>
      <c r="D3" s="163"/>
      <c r="E3" s="163"/>
      <c r="F3" s="163"/>
      <c r="G3" s="163"/>
      <c r="H3" s="163"/>
      <c r="I3" s="163"/>
      <c r="J3" s="3"/>
    </row>
    <row r="4" spans="1:10" ht="15.75">
      <c r="A4" s="162" t="s">
        <v>64</v>
      </c>
      <c r="B4" s="162"/>
      <c r="C4" s="162"/>
      <c r="D4" s="162"/>
      <c r="E4" s="162"/>
      <c r="F4" s="162"/>
      <c r="G4" s="162"/>
      <c r="H4" s="162"/>
      <c r="I4" s="162"/>
      <c r="J4" s="5"/>
    </row>
    <row r="5" spans="1:9" ht="12.75">
      <c r="A5"/>
      <c r="B5"/>
      <c r="C5"/>
      <c r="D5"/>
      <c r="E5"/>
      <c r="F5"/>
      <c r="G5"/>
      <c r="H5"/>
      <c r="I5"/>
    </row>
    <row r="6" spans="1:13" ht="17.25" customHeight="1">
      <c r="A6" s="164"/>
      <c r="B6" s="164"/>
      <c r="C6" s="164"/>
      <c r="D6" s="164"/>
      <c r="E6" s="164"/>
      <c r="F6" s="164"/>
      <c r="G6" s="164"/>
      <c r="H6" s="164"/>
      <c r="I6" s="164"/>
      <c r="J6" s="5"/>
      <c r="K6" s="5"/>
      <c r="L6" s="5"/>
      <c r="M6" s="5"/>
    </row>
    <row r="7" spans="1:13" ht="16.5" customHeight="1">
      <c r="A7" s="1"/>
      <c r="B7" s="1"/>
      <c r="C7" s="156" t="s">
        <v>65</v>
      </c>
      <c r="D7" s="156"/>
      <c r="E7" s="156"/>
      <c r="F7" s="156"/>
      <c r="G7" s="156"/>
      <c r="H7" s="1"/>
      <c r="I7" s="1"/>
      <c r="J7" s="5"/>
      <c r="K7" s="5"/>
      <c r="L7" s="5"/>
      <c r="M7" s="5"/>
    </row>
    <row r="8" spans="1:13" ht="17.25" customHeight="1">
      <c r="A8" s="164"/>
      <c r="B8" s="164"/>
      <c r="C8" s="164"/>
      <c r="D8" s="164"/>
      <c r="E8" s="164"/>
      <c r="F8" s="164"/>
      <c r="G8" s="164"/>
      <c r="H8" s="164"/>
      <c r="I8" s="164"/>
      <c r="J8" s="5"/>
      <c r="K8" s="5"/>
      <c r="L8" s="5"/>
      <c r="M8" s="5"/>
    </row>
    <row r="9" spans="1:13" ht="16.5" customHeight="1">
      <c r="A9" s="1"/>
      <c r="B9" s="1"/>
      <c r="C9" s="156" t="s">
        <v>66</v>
      </c>
      <c r="D9" s="156"/>
      <c r="E9" s="156"/>
      <c r="F9" s="156"/>
      <c r="G9" s="156"/>
      <c r="H9" s="1"/>
      <c r="I9" s="1"/>
      <c r="J9" s="5"/>
      <c r="K9" s="5"/>
      <c r="L9" s="5"/>
      <c r="M9" s="5"/>
    </row>
    <row r="10" spans="1:9" ht="12.75">
      <c r="A10" s="158" t="s">
        <v>112</v>
      </c>
      <c r="B10" s="158"/>
      <c r="C10" s="158"/>
      <c r="D10" s="21"/>
      <c r="E10" s="21"/>
      <c r="F10" s="21"/>
      <c r="G10" s="158" t="s">
        <v>0</v>
      </c>
      <c r="H10" s="158"/>
      <c r="I10" s="158"/>
    </row>
    <row r="11" spans="1:9" ht="12.75" customHeight="1">
      <c r="A11" s="40"/>
      <c r="C11" s="40"/>
      <c r="D11" s="21"/>
      <c r="E11" s="21"/>
      <c r="F11" s="21"/>
      <c r="G11" s="40"/>
      <c r="I11" s="40"/>
    </row>
    <row r="12" spans="1:9" ht="12.75">
      <c r="A12" s="21" t="s">
        <v>84</v>
      </c>
      <c r="B12" s="21"/>
      <c r="D12" s="21"/>
      <c r="E12" s="21"/>
      <c r="F12" s="21"/>
      <c r="G12" s="160" t="s">
        <v>113</v>
      </c>
      <c r="H12" s="160"/>
      <c r="I12" s="160"/>
    </row>
    <row r="13" spans="1:8" ht="12.75">
      <c r="A13" s="41"/>
      <c r="B13" s="21"/>
      <c r="D13" s="21"/>
      <c r="E13" s="21"/>
      <c r="F13" s="21"/>
      <c r="G13" s="41"/>
      <c r="H13" s="21"/>
    </row>
    <row r="14" spans="1:8" ht="15.75">
      <c r="A14" s="21" t="s">
        <v>36</v>
      </c>
      <c r="B14" s="22"/>
      <c r="D14" s="22"/>
      <c r="E14" s="22"/>
      <c r="F14" s="22"/>
      <c r="G14" s="21" t="s">
        <v>36</v>
      </c>
      <c r="H14" s="22"/>
    </row>
    <row r="15" spans="1:9" ht="15.75">
      <c r="A15" s="22" t="s">
        <v>1</v>
      </c>
      <c r="B15" s="22"/>
      <c r="C15" s="22" t="s">
        <v>23</v>
      </c>
      <c r="D15" s="22"/>
      <c r="E15" s="22"/>
      <c r="F15" s="22"/>
      <c r="G15" s="22" t="s">
        <v>1</v>
      </c>
      <c r="H15" s="22"/>
      <c r="I15" s="22" t="s">
        <v>23</v>
      </c>
    </row>
    <row r="16" spans="1:9" ht="12.75">
      <c r="A16" s="159" t="s">
        <v>2</v>
      </c>
      <c r="B16" s="159"/>
      <c r="C16" s="159"/>
      <c r="D16" s="21"/>
      <c r="E16" s="21"/>
      <c r="F16" s="21"/>
      <c r="G16" s="159" t="s">
        <v>2</v>
      </c>
      <c r="H16" s="159"/>
      <c r="I16" s="159"/>
    </row>
    <row r="20" spans="1:9" ht="18.75">
      <c r="A20" s="161" t="s">
        <v>3</v>
      </c>
      <c r="B20" s="161"/>
      <c r="C20" s="161"/>
      <c r="D20" s="161"/>
      <c r="E20" s="161"/>
      <c r="F20" s="161"/>
      <c r="G20" s="161"/>
      <c r="H20" s="161"/>
      <c r="I20" s="161"/>
    </row>
    <row r="21" spans="3:7" ht="18.75">
      <c r="C21" s="127" t="s">
        <v>77</v>
      </c>
      <c r="E21" s="126" t="s">
        <v>114</v>
      </c>
      <c r="G21" s="126" t="s">
        <v>78</v>
      </c>
    </row>
    <row r="24" spans="1:9" ht="15.75">
      <c r="A24" s="157" t="s">
        <v>120</v>
      </c>
      <c r="B24" s="157"/>
      <c r="C24" s="157"/>
      <c r="D24" s="157"/>
      <c r="E24" s="157"/>
      <c r="F24" s="157"/>
      <c r="G24" s="157"/>
      <c r="H24" s="157"/>
      <c r="I24" s="157"/>
    </row>
    <row r="25" spans="1:9" ht="15.75">
      <c r="A25" s="157" t="s">
        <v>80</v>
      </c>
      <c r="B25" s="157"/>
      <c r="C25" s="157"/>
      <c r="D25" s="157"/>
      <c r="E25" s="157"/>
      <c r="F25" s="157"/>
      <c r="G25" s="157"/>
      <c r="H25" s="157"/>
      <c r="I25" s="157"/>
    </row>
    <row r="26" spans="1:9" ht="15.75">
      <c r="A26" s="157" t="s">
        <v>79</v>
      </c>
      <c r="B26" s="157"/>
      <c r="C26" s="157"/>
      <c r="D26" s="157"/>
      <c r="E26" s="157"/>
      <c r="F26" s="157"/>
      <c r="G26" s="157"/>
      <c r="H26" s="157"/>
      <c r="I26" s="157"/>
    </row>
    <row r="27" spans="1:9" ht="15.75">
      <c r="A27" s="167" t="s">
        <v>126</v>
      </c>
      <c r="B27" s="167"/>
      <c r="C27" s="167"/>
      <c r="D27" s="167"/>
      <c r="E27" s="167"/>
      <c r="F27" s="167"/>
      <c r="G27" s="167"/>
      <c r="H27" s="167"/>
      <c r="I27" s="167"/>
    </row>
    <row r="28" spans="1:9" ht="15.75">
      <c r="A28" s="167" t="s">
        <v>111</v>
      </c>
      <c r="B28" s="167"/>
      <c r="C28" s="167"/>
      <c r="D28" s="167"/>
      <c r="E28" s="167"/>
      <c r="F28" s="167"/>
      <c r="G28" s="167"/>
      <c r="H28" s="167"/>
      <c r="I28" s="167"/>
    </row>
    <row r="29" spans="1:9" ht="15.75">
      <c r="A29" s="157" t="s">
        <v>125</v>
      </c>
      <c r="B29" s="157"/>
      <c r="C29" s="157"/>
      <c r="D29" s="157"/>
      <c r="E29" s="157"/>
      <c r="F29" s="157"/>
      <c r="G29" s="157"/>
      <c r="H29" s="157"/>
      <c r="I29" s="157"/>
    </row>
    <row r="34" spans="1:9" ht="15.75">
      <c r="A34" s="31" t="s">
        <v>37</v>
      </c>
      <c r="B34" s="31"/>
      <c r="C34" s="31"/>
      <c r="D34"/>
      <c r="E34"/>
      <c r="F34"/>
      <c r="H34"/>
      <c r="I34"/>
    </row>
    <row r="35" spans="1:9" ht="15.75">
      <c r="A35" s="31" t="s">
        <v>2</v>
      </c>
      <c r="B35" s="31"/>
      <c r="C35" s="31" t="s">
        <v>121</v>
      </c>
      <c r="D35"/>
      <c r="E35"/>
      <c r="F35"/>
      <c r="H35"/>
      <c r="I35"/>
    </row>
    <row r="36" spans="1:9" ht="15.75" customHeight="1">
      <c r="A36" s="32"/>
      <c r="B36" s="33"/>
      <c r="C36" s="147" t="s">
        <v>1</v>
      </c>
      <c r="D36"/>
      <c r="E36" s="147" t="s">
        <v>23</v>
      </c>
      <c r="F36"/>
      <c r="H36"/>
      <c r="I36"/>
    </row>
    <row r="37" spans="1:9" ht="15.75">
      <c r="A37" s="31"/>
      <c r="B37" s="31"/>
      <c r="C37" s="31"/>
      <c r="D37"/>
      <c r="E37"/>
      <c r="F37"/>
      <c r="H37"/>
      <c r="I37"/>
    </row>
    <row r="38" spans="1:9" ht="31.5" customHeight="1">
      <c r="A38" s="166" t="s">
        <v>127</v>
      </c>
      <c r="B38" s="166"/>
      <c r="C38" s="166"/>
      <c r="D38" s="166"/>
      <c r="E38" s="166"/>
      <c r="F38"/>
      <c r="H38"/>
      <c r="I38"/>
    </row>
    <row r="39" spans="1:9" ht="17.25" customHeight="1">
      <c r="A39" s="34"/>
      <c r="B39" s="34"/>
      <c r="C39" s="34"/>
      <c r="D39" s="34"/>
      <c r="E39" s="34"/>
      <c r="F39"/>
      <c r="H39"/>
      <c r="I39"/>
    </row>
    <row r="40" spans="1:9" ht="15.75">
      <c r="A40" s="31" t="s">
        <v>24</v>
      </c>
      <c r="B40" s="31"/>
      <c r="C40" s="31"/>
      <c r="D40"/>
      <c r="E40"/>
      <c r="F40"/>
      <c r="H40"/>
      <c r="I40"/>
    </row>
    <row r="41" spans="1:9" ht="15.75">
      <c r="A41" s="33" t="s">
        <v>25</v>
      </c>
      <c r="B41" s="31"/>
      <c r="C41" s="31"/>
      <c r="D41"/>
      <c r="E41"/>
      <c r="F41"/>
      <c r="H41"/>
      <c r="I41"/>
    </row>
    <row r="42" spans="1:9" ht="15.75">
      <c r="A42" s="31"/>
      <c r="B42" s="31"/>
      <c r="C42" s="31"/>
      <c r="D42"/>
      <c r="E42"/>
      <c r="F42"/>
      <c r="H42"/>
      <c r="I42"/>
    </row>
    <row r="43" spans="1:9" ht="15.75">
      <c r="A43" s="31"/>
      <c r="B43" s="31"/>
      <c r="C43" s="31"/>
      <c r="D43"/>
      <c r="E43"/>
      <c r="F43"/>
      <c r="H43"/>
      <c r="I43"/>
    </row>
    <row r="45" spans="1:9" ht="15.75">
      <c r="A45" s="165"/>
      <c r="B45" s="165"/>
      <c r="C45" s="165"/>
      <c r="D45" s="165"/>
      <c r="E45" s="165"/>
      <c r="F45" s="165"/>
      <c r="G45" s="165"/>
      <c r="H45" s="165"/>
      <c r="I45" s="165"/>
    </row>
  </sheetData>
  <sheetProtection/>
  <mergeCells count="21">
    <mergeCell ref="A45:I45"/>
    <mergeCell ref="A38:E38"/>
    <mergeCell ref="A29:I29"/>
    <mergeCell ref="A24:I24"/>
    <mergeCell ref="A27:I27"/>
    <mergeCell ref="A28:I28"/>
    <mergeCell ref="A2:I2"/>
    <mergeCell ref="A3:I3"/>
    <mergeCell ref="A4:I4"/>
    <mergeCell ref="A6:I6"/>
    <mergeCell ref="A8:I8"/>
    <mergeCell ref="C7:G7"/>
    <mergeCell ref="C9:G9"/>
    <mergeCell ref="A26:I26"/>
    <mergeCell ref="A10:C10"/>
    <mergeCell ref="A16:C16"/>
    <mergeCell ref="G12:I12"/>
    <mergeCell ref="G16:I16"/>
    <mergeCell ref="A20:I20"/>
    <mergeCell ref="A25:I25"/>
    <mergeCell ref="G10:I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28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9" width="9.125" style="2" customWidth="1"/>
  </cols>
  <sheetData>
    <row r="1" spans="1:9" ht="34.5" customHeight="1">
      <c r="A1" s="252" t="str">
        <f>CONCATENATE("ЗАКЛЮЧЕНИЕ КАФЕДРЫ О ВЫПОЛНЕНИИ ПРЕПОДАВАТЕЛЕМ ИНДИВИДУАЛЬНОГО ПЛАНА РАБОТЫ ЗА ",'Титул '!E21," УЧЕБНЫЙ ГОД")</f>
        <v>ЗАКЛЮЧЕНИЕ КАФЕДРЫ О ВЫПОЛНЕНИИ ПРЕПОДАВАТЕЛЕМ ИНДИВИДУАЛЬНОГО ПЛАНА РАБОТЫ ЗА 2019/2020 УЧЕБНЫЙ ГОД</v>
      </c>
      <c r="B1" s="252"/>
      <c r="C1" s="252"/>
      <c r="D1" s="252"/>
      <c r="E1" s="252"/>
      <c r="F1" s="252"/>
      <c r="G1" s="252"/>
      <c r="H1" s="252"/>
      <c r="I1" s="252"/>
    </row>
    <row r="2" spans="1:9" ht="29.25" customHeight="1">
      <c r="A2" s="274" t="s">
        <v>22</v>
      </c>
      <c r="B2" s="274"/>
      <c r="C2" s="274"/>
      <c r="D2" s="274"/>
      <c r="E2" s="274"/>
      <c r="F2" s="274"/>
      <c r="G2" s="274"/>
      <c r="H2" s="274"/>
      <c r="I2" s="274"/>
    </row>
    <row r="4" spans="1:9" ht="12.75">
      <c r="A4" s="275"/>
      <c r="B4" s="275"/>
      <c r="C4" s="275"/>
      <c r="D4" s="275"/>
      <c r="E4" s="275"/>
      <c r="F4" s="275"/>
      <c r="G4" s="275"/>
      <c r="H4" s="275"/>
      <c r="I4" s="275"/>
    </row>
    <row r="5" spans="1:9" ht="12.75">
      <c r="A5" s="276"/>
      <c r="B5" s="276"/>
      <c r="C5" s="276"/>
      <c r="D5" s="276"/>
      <c r="E5" s="276"/>
      <c r="F5" s="276"/>
      <c r="G5" s="276"/>
      <c r="H5" s="276"/>
      <c r="I5" s="276"/>
    </row>
    <row r="6" spans="1:9" ht="12.75">
      <c r="A6" s="276"/>
      <c r="B6" s="276"/>
      <c r="C6" s="276"/>
      <c r="D6" s="276"/>
      <c r="E6" s="276"/>
      <c r="F6" s="276"/>
      <c r="G6" s="276"/>
      <c r="H6" s="276"/>
      <c r="I6" s="276"/>
    </row>
    <row r="7" spans="1:9" ht="12.75">
      <c r="A7" s="276"/>
      <c r="B7" s="276"/>
      <c r="C7" s="276"/>
      <c r="D7" s="276"/>
      <c r="E7" s="276"/>
      <c r="F7" s="276"/>
      <c r="G7" s="276"/>
      <c r="H7" s="276"/>
      <c r="I7" s="276"/>
    </row>
    <row r="8" spans="1:9" ht="12.75">
      <c r="A8" s="276"/>
      <c r="B8" s="276"/>
      <c r="C8" s="276"/>
      <c r="D8" s="276"/>
      <c r="E8" s="276"/>
      <c r="F8" s="276"/>
      <c r="G8" s="276"/>
      <c r="H8" s="276"/>
      <c r="I8" s="276"/>
    </row>
    <row r="9" spans="1:9" ht="12.75">
      <c r="A9" s="276"/>
      <c r="B9" s="276"/>
      <c r="C9" s="276"/>
      <c r="D9" s="276"/>
      <c r="E9" s="276"/>
      <c r="F9" s="276"/>
      <c r="G9" s="276"/>
      <c r="H9" s="276"/>
      <c r="I9" s="276"/>
    </row>
    <row r="10" spans="1:9" ht="12.75">
      <c r="A10" s="276"/>
      <c r="B10" s="276"/>
      <c r="C10" s="276"/>
      <c r="D10" s="276"/>
      <c r="E10" s="276"/>
      <c r="F10" s="276"/>
      <c r="G10" s="276"/>
      <c r="H10" s="276"/>
      <c r="I10" s="276"/>
    </row>
    <row r="11" spans="1:9" ht="12.75">
      <c r="A11" s="276"/>
      <c r="B11" s="276"/>
      <c r="C11" s="276"/>
      <c r="D11" s="276"/>
      <c r="E11" s="276"/>
      <c r="F11" s="276"/>
      <c r="G11" s="276"/>
      <c r="H11" s="276"/>
      <c r="I11" s="276"/>
    </row>
    <row r="12" spans="1:9" ht="12.75">
      <c r="A12" s="276"/>
      <c r="B12" s="276"/>
      <c r="C12" s="276"/>
      <c r="D12" s="276"/>
      <c r="E12" s="276"/>
      <c r="F12" s="276"/>
      <c r="G12" s="276"/>
      <c r="H12" s="276"/>
      <c r="I12" s="276"/>
    </row>
    <row r="13" spans="1:9" ht="12.75">
      <c r="A13" s="276"/>
      <c r="B13" s="276"/>
      <c r="C13" s="276"/>
      <c r="D13" s="276"/>
      <c r="E13" s="276"/>
      <c r="F13" s="276"/>
      <c r="G13" s="276"/>
      <c r="H13" s="276"/>
      <c r="I13" s="276"/>
    </row>
    <row r="14" spans="1:9" ht="12.75">
      <c r="A14" s="276"/>
      <c r="B14" s="276"/>
      <c r="C14" s="276"/>
      <c r="D14" s="276"/>
      <c r="E14" s="276"/>
      <c r="F14" s="276"/>
      <c r="G14" s="276"/>
      <c r="H14" s="276"/>
      <c r="I14" s="276"/>
    </row>
    <row r="15" spans="1:9" ht="12.75">
      <c r="A15" s="276"/>
      <c r="B15" s="276"/>
      <c r="C15" s="276"/>
      <c r="D15" s="276"/>
      <c r="E15" s="276"/>
      <c r="F15" s="276"/>
      <c r="G15" s="276"/>
      <c r="H15" s="276"/>
      <c r="I15" s="276"/>
    </row>
    <row r="16" spans="1:9" ht="12.75">
      <c r="A16" s="276"/>
      <c r="B16" s="276"/>
      <c r="C16" s="276"/>
      <c r="D16" s="276"/>
      <c r="E16" s="276"/>
      <c r="F16" s="276"/>
      <c r="G16" s="276"/>
      <c r="H16" s="276"/>
      <c r="I16" s="276"/>
    </row>
    <row r="17" spans="1:9" ht="12.75">
      <c r="A17" s="276"/>
      <c r="B17" s="276"/>
      <c r="C17" s="276"/>
      <c r="D17" s="276"/>
      <c r="E17" s="276"/>
      <c r="F17" s="276"/>
      <c r="G17" s="276"/>
      <c r="H17" s="276"/>
      <c r="I17" s="276"/>
    </row>
    <row r="18" spans="1:9" ht="12.75">
      <c r="A18" s="276"/>
      <c r="B18" s="276"/>
      <c r="C18" s="276"/>
      <c r="D18" s="276"/>
      <c r="E18" s="276"/>
      <c r="F18" s="276"/>
      <c r="G18" s="276"/>
      <c r="H18" s="276"/>
      <c r="I18" s="276"/>
    </row>
    <row r="19" spans="1:9" ht="12.75">
      <c r="A19" s="276"/>
      <c r="B19" s="276"/>
      <c r="C19" s="276"/>
      <c r="D19" s="276"/>
      <c r="E19" s="276"/>
      <c r="F19" s="276"/>
      <c r="G19" s="276"/>
      <c r="H19" s="276"/>
      <c r="I19" s="276"/>
    </row>
    <row r="20" spans="1:9" ht="12.75">
      <c r="A20" s="276"/>
      <c r="B20" s="276"/>
      <c r="C20" s="276"/>
      <c r="D20" s="276"/>
      <c r="E20" s="276"/>
      <c r="F20" s="276"/>
      <c r="G20" s="276"/>
      <c r="H20" s="276"/>
      <c r="I20" s="276"/>
    </row>
    <row r="21" spans="1:9" ht="12.75">
      <c r="A21" s="276"/>
      <c r="B21" s="276"/>
      <c r="C21" s="276"/>
      <c r="D21" s="276"/>
      <c r="E21" s="276"/>
      <c r="F21" s="276"/>
      <c r="G21" s="276"/>
      <c r="H21" s="276"/>
      <c r="I21" s="276"/>
    </row>
    <row r="22" spans="1:9" ht="12.75">
      <c r="A22" s="276"/>
      <c r="B22" s="276"/>
      <c r="C22" s="276"/>
      <c r="D22" s="276"/>
      <c r="E22" s="276"/>
      <c r="F22" s="276"/>
      <c r="G22" s="276"/>
      <c r="H22" s="276"/>
      <c r="I22" s="276"/>
    </row>
    <row r="24" ht="15.75">
      <c r="D24" s="6" t="s">
        <v>117</v>
      </c>
    </row>
    <row r="25" ht="18.75">
      <c r="D25" s="6" t="s">
        <v>124</v>
      </c>
    </row>
    <row r="27" spans="3:7" ht="15.75">
      <c r="C27" s="157" t="s">
        <v>122</v>
      </c>
      <c r="D27" s="157"/>
      <c r="E27" s="157"/>
      <c r="F27" s="157"/>
      <c r="G27" s="157"/>
    </row>
    <row r="28" ht="18.75">
      <c r="D28" s="6" t="s">
        <v>123</v>
      </c>
    </row>
  </sheetData>
  <sheetProtection/>
  <mergeCells count="22">
    <mergeCell ref="C27:G27"/>
    <mergeCell ref="A20:I20"/>
    <mergeCell ref="A21:I21"/>
    <mergeCell ref="A22:I22"/>
    <mergeCell ref="A14:I14"/>
    <mergeCell ref="A15:I15"/>
    <mergeCell ref="A16:I16"/>
    <mergeCell ref="A17:I17"/>
    <mergeCell ref="A18:I18"/>
    <mergeCell ref="A19:I19"/>
    <mergeCell ref="A8:I8"/>
    <mergeCell ref="A9:I9"/>
    <mergeCell ref="A10:I10"/>
    <mergeCell ref="A11:I11"/>
    <mergeCell ref="A12:I12"/>
    <mergeCell ref="A13:I13"/>
    <mergeCell ref="A2:I2"/>
    <mergeCell ref="A1:I1"/>
    <mergeCell ref="A4:I4"/>
    <mergeCell ref="A5:I5"/>
    <mergeCell ref="A6:I6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31.75390625" style="0" customWidth="1"/>
    <col min="2" max="2" width="12.25390625" style="0" customWidth="1"/>
    <col min="12" max="12" width="16.875" style="0" customWidth="1"/>
  </cols>
  <sheetData>
    <row r="1" spans="1:12" ht="43.5" customHeight="1">
      <c r="A1" s="148" t="s">
        <v>128</v>
      </c>
      <c r="B1" s="149">
        <v>1440</v>
      </c>
      <c r="C1" s="277" t="s">
        <v>129</v>
      </c>
      <c r="D1" s="277"/>
      <c r="E1" s="277"/>
      <c r="F1" s="277"/>
      <c r="G1" s="277"/>
      <c r="H1" s="277"/>
      <c r="I1" s="277"/>
      <c r="J1" s="277"/>
      <c r="K1" s="277"/>
      <c r="L1" s="277"/>
    </row>
    <row r="2" spans="1:12" ht="64.5" customHeight="1">
      <c r="A2" s="150"/>
      <c r="B2" s="151" t="s">
        <v>130</v>
      </c>
      <c r="C2" s="151" t="s">
        <v>131</v>
      </c>
      <c r="D2" s="151" t="s">
        <v>132</v>
      </c>
      <c r="E2" s="151" t="s">
        <v>133</v>
      </c>
      <c r="F2" s="151" t="s">
        <v>134</v>
      </c>
      <c r="G2" s="151" t="s">
        <v>135</v>
      </c>
      <c r="H2" s="151" t="s">
        <v>136</v>
      </c>
      <c r="I2" s="151" t="s">
        <v>137</v>
      </c>
      <c r="J2" s="151" t="s">
        <v>138</v>
      </c>
      <c r="K2" s="151" t="s">
        <v>139</v>
      </c>
      <c r="L2" s="152" t="s">
        <v>140</v>
      </c>
    </row>
    <row r="3" spans="1:12" ht="24.75" customHeight="1">
      <c r="A3" s="153" t="s">
        <v>141</v>
      </c>
      <c r="B3" s="154">
        <v>0.3</v>
      </c>
      <c r="C3" s="154">
        <f>'[1]Титул'!$E$29</f>
        <v>0.3</v>
      </c>
      <c r="D3" s="154">
        <f>'[1]Титул'!$E$29</f>
        <v>0.3</v>
      </c>
      <c r="E3" s="154">
        <f>'[1]Титул'!$E$29</f>
        <v>0.3</v>
      </c>
      <c r="F3" s="154">
        <f>'[1]Титул'!$E$29</f>
        <v>0.3</v>
      </c>
      <c r="G3" s="154">
        <f>'[1]Титул'!$E$29</f>
        <v>0.3</v>
      </c>
      <c r="H3" s="154">
        <f>'[1]Титул'!$E$29</f>
        <v>0.3</v>
      </c>
      <c r="I3" s="154">
        <f>'[1]Титул'!$E$29</f>
        <v>0.3</v>
      </c>
      <c r="J3" s="154">
        <f>'[1]Титул'!$E$29</f>
        <v>0.3</v>
      </c>
      <c r="K3" s="154">
        <f>'[1]Титул'!$E$29</f>
        <v>0.3</v>
      </c>
      <c r="L3" s="154"/>
    </row>
    <row r="4" spans="1:12" ht="48" customHeight="1">
      <c r="A4" s="153" t="s">
        <v>142</v>
      </c>
      <c r="B4" s="154">
        <f>$B$1/10*B3</f>
        <v>43.199999999999996</v>
      </c>
      <c r="C4" s="154">
        <f aca="true" t="shared" si="0" ref="C4:K4">$B$1/10*C3</f>
        <v>43.199999999999996</v>
      </c>
      <c r="D4" s="154">
        <f t="shared" si="0"/>
        <v>43.199999999999996</v>
      </c>
      <c r="E4" s="154">
        <f t="shared" si="0"/>
        <v>43.199999999999996</v>
      </c>
      <c r="F4" s="154">
        <f t="shared" si="0"/>
        <v>43.199999999999996</v>
      </c>
      <c r="G4" s="154">
        <f t="shared" si="0"/>
        <v>43.199999999999996</v>
      </c>
      <c r="H4" s="154">
        <f t="shared" si="0"/>
        <v>43.199999999999996</v>
      </c>
      <c r="I4" s="154">
        <f t="shared" si="0"/>
        <v>43.199999999999996</v>
      </c>
      <c r="J4" s="154">
        <f t="shared" si="0"/>
        <v>43.199999999999996</v>
      </c>
      <c r="K4" s="154">
        <f t="shared" si="0"/>
        <v>43.199999999999996</v>
      </c>
      <c r="L4" s="155">
        <f>ROUNDUP(SUM(B4:K4),1)</f>
        <v>432</v>
      </c>
    </row>
    <row r="6" spans="1:12" ht="12.75">
      <c r="A6" s="278" t="str">
        <f ca="1">CONCATENATE("в ячейках ",CELL("адрес",B3),":",CELL("адрес",K3)," есть формула, которая забирает значение ставки с титульного листа. При необходимости можно вводить в этом диапазоне значения для доли ставки в каждом месяце в ручную")</f>
        <v>в ячейках $B$3:$K$3 есть формула, которая забирает значение ставки с титульного листа. При необходимости можно вводить в этом диапазоне значения для доли ставки в каждом месяце в ручную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</row>
  </sheetData>
  <sheetProtection/>
  <mergeCells count="2">
    <mergeCell ref="C1:L1"/>
    <mergeCell ref="A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V240"/>
  <sheetViews>
    <sheetView workbookViewId="0" topLeftCell="A1">
      <selection activeCell="G19" sqref="G19"/>
    </sheetView>
  </sheetViews>
  <sheetFormatPr defaultColWidth="9.00390625" defaultRowHeight="12.75"/>
  <cols>
    <col min="1" max="1" width="9.125" style="30" customWidth="1"/>
    <col min="2" max="2" width="14.625" style="30" customWidth="1"/>
    <col min="3" max="3" width="12.875" style="30" customWidth="1"/>
    <col min="4" max="4" width="10.75390625" style="30" customWidth="1"/>
    <col min="5" max="5" width="8.875" style="30" customWidth="1"/>
    <col min="6" max="6" width="8.75390625" style="23" customWidth="1"/>
    <col min="7" max="7" width="12.125" style="23" customWidth="1"/>
    <col min="8" max="8" width="23.25390625" style="23" customWidth="1"/>
    <col min="9" max="9" width="5.25390625" style="23" customWidth="1"/>
    <col min="10" max="10" width="4.875" style="23" customWidth="1"/>
    <col min="11" max="11" width="5.00390625" style="23" customWidth="1"/>
    <col min="12" max="12" width="5.875" style="23" customWidth="1"/>
    <col min="13" max="13" width="5.625" style="23" customWidth="1"/>
    <col min="14" max="15" width="7.625" style="23" customWidth="1"/>
    <col min="16" max="16" width="4.875" style="23" customWidth="1"/>
    <col min="17" max="17" width="5.75390625" style="23" customWidth="1"/>
    <col min="18" max="18" width="4.625" style="23" customWidth="1"/>
    <col min="19" max="19" width="4.375" style="23" customWidth="1"/>
    <col min="20" max="20" width="5.25390625" style="23" customWidth="1"/>
    <col min="21" max="21" width="5.625" style="23" customWidth="1"/>
    <col min="22" max="22" width="5.375" style="23" customWidth="1"/>
  </cols>
  <sheetData>
    <row r="1" spans="1:22" ht="15.75">
      <c r="A1" s="174" t="str">
        <f>CONCATENATE("1. Учебная работа на ",'Титул '!E21,"  ",'Титул '!G21)</f>
        <v>1. Учебная работа на 2019/2020  учебный год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97"/>
      <c r="Q1" s="97"/>
      <c r="R1" s="97"/>
      <c r="S1" s="97"/>
      <c r="T1" s="97"/>
      <c r="U1" s="97"/>
      <c r="V1" s="97"/>
    </row>
    <row r="2" ht="16.5" thickBot="1"/>
    <row r="3" spans="1:15" ht="16.5" thickBot="1">
      <c r="A3" s="168" t="s">
        <v>98</v>
      </c>
      <c r="B3" s="169"/>
      <c r="C3" s="170"/>
      <c r="D3" s="133">
        <f>SUMIF(J8:J190,1,N8:N190)+SUMIF(J8:J190,3,N8:N190)+SUMIF(J8:J190,5,N8:N190)+SUMIF(J8:J190,7,N8:N190)+SUMIF(J8:J190,9,N8:N190)</f>
        <v>0</v>
      </c>
      <c r="E3" s="132"/>
      <c r="F3" s="132"/>
      <c r="G3" s="171" t="s">
        <v>103</v>
      </c>
      <c r="H3" s="172"/>
      <c r="I3" s="173"/>
      <c r="J3" s="144">
        <f>SUMIF(J8:J190,1,O8:O190)+SUMIF(J8:J190,3,O8:O190)+SUMIF(J8:J190,5,O8:O190)+SUMIF(J8:J190,7,O8:O190)+SUMIF(J8:J190,9,O8:O190)</f>
        <v>0</v>
      </c>
      <c r="M3" s="132"/>
      <c r="N3" s="132"/>
      <c r="O3" s="132"/>
    </row>
    <row r="4" spans="1:15" ht="16.5" thickBot="1">
      <c r="A4" s="168" t="s">
        <v>99</v>
      </c>
      <c r="B4" s="169"/>
      <c r="C4" s="170"/>
      <c r="D4" s="133">
        <f>SUMIF(J8:J190,0,N8:N190)+SUMIF(J8:J190,2,N8:N190)+SUMIF(J8:J190,4,N8:N190)+SUMIF(J8:J190,6,N8:N190)+SUMIF(J8:J190,8,N8:N190)+SUMIF(J8:J190,10,N8:N190)</f>
        <v>0</v>
      </c>
      <c r="E4" s="132"/>
      <c r="F4" s="132"/>
      <c r="G4" s="171" t="s">
        <v>104</v>
      </c>
      <c r="H4" s="172"/>
      <c r="I4" s="173"/>
      <c r="J4" s="144">
        <f>SUMIF(P8:P190,0,T8:T190)+SUMIF(P8:P190,2,T8:T190)+SUMIF(P8:P190,4,T8:T190)+SUMIF(P8:P190,6,T8:T190)+SUMIF(P8:P190,8,T8:T190)+SUMIF(P8:P190,10,T8:T190)</f>
        <v>0</v>
      </c>
      <c r="M4" s="132"/>
      <c r="N4" s="132"/>
      <c r="O4" s="132"/>
    </row>
    <row r="5" spans="1:15" ht="16.5" thickBot="1">
      <c r="A5" s="168" t="s">
        <v>100</v>
      </c>
      <c r="B5" s="169"/>
      <c r="C5" s="170"/>
      <c r="D5" s="133">
        <f>SUM(N8:N190)</f>
        <v>0</v>
      </c>
      <c r="E5" s="132"/>
      <c r="F5" s="132"/>
      <c r="G5" s="171" t="s">
        <v>105</v>
      </c>
      <c r="H5" s="172"/>
      <c r="I5" s="173"/>
      <c r="J5" s="144">
        <f>SUM(T8:T190)</f>
        <v>0</v>
      </c>
      <c r="M5" s="132"/>
      <c r="N5" s="132"/>
      <c r="O5" s="132"/>
    </row>
    <row r="6" spans="1:15" ht="16.5" thickBot="1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  <c r="M6" s="135"/>
      <c r="N6" s="135"/>
      <c r="O6" s="135"/>
    </row>
    <row r="7" spans="1:15" ht="86.25" customHeight="1" thickBot="1">
      <c r="A7" s="136" t="s">
        <v>85</v>
      </c>
      <c r="B7" s="137" t="s">
        <v>86</v>
      </c>
      <c r="C7" s="138" t="s">
        <v>87</v>
      </c>
      <c r="D7" s="137" t="s">
        <v>88</v>
      </c>
      <c r="E7" s="137" t="s">
        <v>89</v>
      </c>
      <c r="F7" s="137" t="s">
        <v>90</v>
      </c>
      <c r="G7" s="139" t="s">
        <v>91</v>
      </c>
      <c r="H7" s="137" t="s">
        <v>92</v>
      </c>
      <c r="I7" s="140" t="s">
        <v>93</v>
      </c>
      <c r="J7" s="140" t="s">
        <v>94</v>
      </c>
      <c r="K7" s="140" t="s">
        <v>95</v>
      </c>
      <c r="L7" s="137" t="s">
        <v>96</v>
      </c>
      <c r="M7" s="137" t="s">
        <v>97</v>
      </c>
      <c r="N7" s="141" t="s">
        <v>101</v>
      </c>
      <c r="O7" s="141" t="s">
        <v>102</v>
      </c>
    </row>
    <row r="8" spans="1:15" ht="15.7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5.7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5.7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15.7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15.7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ht="15.7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</row>
    <row r="14" spans="1:15" ht="15.7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spans="1:15" ht="15.7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</row>
    <row r="16" spans="1:15" ht="15.7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5" ht="15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1:15" ht="15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ht="15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5" ht="15.7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1:15" ht="15.7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15" ht="15.7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1:15" ht="15.7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5" ht="15.7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1:15" ht="15.7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15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5" ht="15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ht="15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1:15" ht="15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15" ht="15.7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1:15" ht="15.7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1:15" ht="15.7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1:15" ht="15.7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34" spans="1:15" ht="15.7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</row>
    <row r="35" spans="1:15" ht="15.7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</row>
    <row r="36" spans="1:15" ht="15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</row>
    <row r="37" spans="1:15" ht="15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</row>
    <row r="38" spans="1:15" ht="15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</row>
    <row r="39" spans="1:15" ht="15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</row>
    <row r="40" spans="1:15" ht="15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</row>
    <row r="41" spans="1:15" ht="15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1:15" ht="15.7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1:15" ht="15.7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</row>
    <row r="44" spans="1:15" ht="15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</row>
    <row r="45" spans="1:15" ht="15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1:15" ht="15.7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</row>
    <row r="47" spans="1:15" ht="15.7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</row>
    <row r="48" spans="1:15" ht="15.7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ht="15.7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ht="15.7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5.7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</row>
    <row r="52" spans="1:15" ht="15.7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  <row r="53" spans="1:15" ht="15.7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</row>
    <row r="54" spans="1:15" ht="15.7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</row>
    <row r="55" spans="1:15" ht="15.7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</row>
    <row r="56" spans="1:15" ht="15.7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</row>
    <row r="57" spans="1:15" ht="15.7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</row>
    <row r="58" spans="1:15" ht="15.7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</row>
    <row r="59" spans="1:15" ht="15.7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</row>
    <row r="60" spans="1:15" ht="15.7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</row>
    <row r="61" spans="1:15" ht="15.7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</row>
    <row r="62" spans="1:15" ht="15.7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</row>
    <row r="63" spans="1:15" ht="15.7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</row>
    <row r="64" spans="1:15" ht="15.7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</row>
    <row r="65" spans="1:15" ht="15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</row>
    <row r="66" spans="1:15" ht="15.7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</row>
    <row r="67" spans="1:15" ht="15.7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</row>
    <row r="68" spans="1:15" ht="15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1:15" ht="15.7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</row>
    <row r="70" spans="1:15" ht="15.7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</row>
    <row r="71" spans="1:15" ht="15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</row>
    <row r="72" spans="1:15" ht="15.7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1:15" ht="15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1:15" ht="15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</row>
    <row r="75" spans="1:15" ht="15.7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1:15" ht="15.7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1:15" ht="15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</row>
    <row r="78" spans="1:15" ht="15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</row>
    <row r="79" spans="1:15" ht="15.7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</row>
    <row r="80" spans="1:15" ht="15.7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</row>
    <row r="81" spans="1:15" ht="15.75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</row>
    <row r="82" spans="1:15" ht="15.75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</row>
    <row r="83" spans="1:15" ht="15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</row>
    <row r="84" spans="1:15" ht="15.75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</row>
    <row r="85" spans="1:15" ht="15.7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</row>
    <row r="86" spans="1:15" ht="15.75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</row>
    <row r="87" spans="1:15" ht="15.7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</row>
    <row r="88" spans="1:15" ht="15.7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</row>
    <row r="89" spans="1:15" ht="15.7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</row>
    <row r="90" spans="1:15" ht="15.7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</row>
    <row r="91" spans="1:15" ht="15.75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</row>
    <row r="92" spans="1:15" ht="15.75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</row>
    <row r="93" spans="1:15" ht="15.75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</row>
    <row r="94" spans="1:15" ht="15.7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</row>
    <row r="95" spans="1:15" ht="15.75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</row>
    <row r="96" spans="1:15" ht="15.75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</row>
    <row r="97" spans="1:15" ht="15.75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</row>
    <row r="98" spans="1:15" ht="15.75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</row>
    <row r="99" spans="1:15" ht="15.75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</row>
    <row r="100" spans="1:15" ht="15.75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</row>
    <row r="101" spans="1:15" ht="15.75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</row>
    <row r="102" spans="1:15" ht="15.75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</row>
    <row r="103" spans="1:15" ht="15.75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</row>
    <row r="104" spans="1:15" ht="15.75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</row>
    <row r="105" spans="1:15" ht="15.75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</row>
    <row r="106" spans="1:15" ht="15.75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</row>
    <row r="107" spans="1:15" ht="15.75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</row>
    <row r="108" spans="1:15" ht="15.7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</row>
    <row r="109" spans="1:15" ht="15.75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</row>
    <row r="110" spans="1:15" ht="15.75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</row>
    <row r="111" spans="1:15" ht="15.7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</row>
    <row r="112" spans="1:15" ht="15.75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</row>
    <row r="113" spans="1:15" ht="15.75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</row>
    <row r="114" spans="1:15" ht="15.75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</row>
    <row r="115" spans="1:15" ht="15.75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</row>
    <row r="116" spans="1:15" ht="15.75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</row>
    <row r="117" spans="1:15" ht="15.75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</row>
    <row r="118" spans="1:15" ht="15.75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</row>
    <row r="119" spans="1:15" ht="15.75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</row>
    <row r="120" spans="1:15" ht="15.75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</row>
    <row r="121" spans="1:15" ht="15.75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</row>
    <row r="122" spans="1:15" ht="15.75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</row>
    <row r="123" spans="1:15" ht="15.75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</row>
    <row r="124" spans="1:15" ht="15.75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</row>
    <row r="125" spans="1:15" ht="15.75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</row>
    <row r="126" spans="1:15" ht="15.75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</row>
    <row r="127" spans="1:15" ht="15.75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</row>
    <row r="128" spans="1:15" ht="15.75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</row>
    <row r="129" spans="1:15" ht="15.75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</row>
    <row r="130" spans="1:15" ht="15.75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</row>
    <row r="131" spans="1:15" ht="15.75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</row>
    <row r="132" spans="1:15" ht="15.75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</row>
    <row r="133" spans="1:15" ht="15.75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</row>
    <row r="134" spans="1:15" ht="15.75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</row>
    <row r="135" spans="1:15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</row>
    <row r="136" spans="1:15" ht="15.75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</row>
    <row r="137" spans="1:15" ht="15.75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</row>
    <row r="138" spans="1:15" ht="15.75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</row>
    <row r="139" spans="1:15" ht="15.75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</row>
    <row r="140" spans="1:15" ht="15.75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</row>
    <row r="141" spans="1:15" ht="15.75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</row>
    <row r="142" spans="1:15" ht="15.75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</row>
    <row r="143" spans="1:15" ht="15.75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</row>
    <row r="144" spans="1:15" ht="15.75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</row>
    <row r="145" spans="1:15" ht="15.75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</row>
    <row r="146" spans="1:15" ht="15.75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</row>
    <row r="147" spans="1:15" ht="15.7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</row>
    <row r="148" spans="1:15" ht="15.75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</row>
    <row r="149" spans="1:15" ht="15.75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</row>
    <row r="150" spans="1:15" ht="15.75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</row>
    <row r="151" spans="1:15" ht="15.75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</row>
    <row r="152" spans="1:15" ht="15.75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</row>
    <row r="153" spans="1:15" ht="15.75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</row>
    <row r="154" spans="1:15" ht="15.75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</row>
    <row r="155" spans="1:15" ht="15.75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</row>
    <row r="156" spans="1:15" ht="15.75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</row>
    <row r="157" spans="1:15" ht="15.75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</row>
    <row r="158" spans="1:15" ht="15.75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</row>
    <row r="159" spans="1:15" ht="15.75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</row>
    <row r="160" spans="1:15" ht="15.75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</row>
    <row r="161" spans="1:15" ht="15.75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</row>
    <row r="162" spans="1:15" ht="15.75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</row>
    <row r="163" spans="1:15" ht="15.75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</row>
    <row r="164" spans="1:15" ht="15.75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</row>
    <row r="165" spans="1:15" ht="15.75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</row>
    <row r="166" spans="1:15" ht="15.75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</row>
    <row r="167" spans="1:15" ht="15.75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</row>
    <row r="168" spans="1:15" ht="15.75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</row>
    <row r="169" spans="1:15" ht="15.75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</row>
    <row r="170" spans="1:15" ht="15.75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</row>
    <row r="171" spans="1:15" ht="15.75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</row>
    <row r="172" spans="1:15" ht="15.75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</row>
    <row r="173" spans="1:15" ht="15.75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</row>
    <row r="174" spans="1:15" ht="15.75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</row>
    <row r="175" spans="1:15" ht="15.75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</row>
    <row r="176" spans="1:15" ht="15.75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</row>
    <row r="177" spans="1:15" ht="15.75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</row>
    <row r="178" spans="1:15" ht="15.75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</row>
    <row r="179" spans="1:15" ht="15.75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</row>
    <row r="180" spans="1:15" ht="15.75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</row>
    <row r="181" spans="1:15" ht="15.75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</row>
    <row r="182" spans="1:15" ht="15.75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</row>
    <row r="183" spans="1:15" ht="15.75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</row>
    <row r="184" spans="1:15" ht="15.75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</row>
    <row r="185" spans="1:15" ht="15.75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</row>
    <row r="186" spans="1:15" ht="15.75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</row>
    <row r="187" spans="1:15" ht="15.75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</row>
    <row r="188" spans="1:15" ht="15.75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</row>
    <row r="189" spans="1:15" ht="15.75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</row>
    <row r="190" spans="1:15" ht="15.75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</row>
    <row r="191" spans="1:15" ht="15.75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</row>
    <row r="192" spans="1:15" ht="15.75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</row>
    <row r="193" spans="1:15" ht="15.75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</row>
    <row r="194" spans="1:15" ht="15.75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</row>
    <row r="195" spans="1:15" ht="15.75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</row>
    <row r="196" spans="1:15" ht="15.75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</row>
    <row r="197" spans="1:15" ht="15.75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</row>
    <row r="198" spans="1:15" ht="15.7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</row>
    <row r="199" spans="1:15" ht="15.75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</row>
    <row r="200" spans="1:15" ht="15.75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</row>
    <row r="201" spans="1:15" ht="15.75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</row>
    <row r="202" spans="1:15" ht="15.75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</row>
    <row r="203" spans="1:15" ht="15.75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</row>
    <row r="204" spans="1:15" ht="15.75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</row>
    <row r="205" spans="1:15" ht="15.75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</row>
    <row r="206" spans="1:15" ht="15.75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</row>
    <row r="207" spans="1:15" ht="15.75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</row>
    <row r="208" spans="1:15" ht="15.75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</row>
    <row r="209" spans="1:15" ht="15.75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</row>
    <row r="210" spans="1:15" ht="15.75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</row>
    <row r="211" spans="1:15" ht="15.75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</row>
    <row r="212" spans="1:15" ht="15.75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</row>
    <row r="213" spans="1:15" ht="15.75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</row>
    <row r="214" spans="1:15" ht="15.75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</row>
    <row r="215" spans="1:15" ht="15.75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</row>
    <row r="216" spans="1:15" ht="15.75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</row>
    <row r="217" spans="1:15" ht="15.75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</row>
    <row r="218" spans="1:15" ht="15.75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</row>
    <row r="219" spans="1:15" ht="15.75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</row>
    <row r="220" spans="1:15" ht="15.75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</row>
    <row r="221" spans="1:15" ht="15.75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</row>
    <row r="222" spans="1:15" ht="15.75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</row>
    <row r="223" spans="1:15" ht="15.75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</row>
    <row r="224" spans="1:15" ht="15.75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</row>
    <row r="225" spans="1:15" ht="15.75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</row>
    <row r="226" spans="1:15" ht="15.75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</row>
    <row r="227" spans="1:15" ht="15.75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</row>
    <row r="228" spans="1:15" ht="15.75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</row>
    <row r="229" spans="1:15" ht="15.75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</row>
    <row r="230" spans="1:15" ht="15.75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</row>
    <row r="231" spans="1:15" ht="15.75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</row>
    <row r="232" spans="1:15" ht="15.75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</row>
    <row r="233" spans="1:15" ht="15.75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</row>
    <row r="234" spans="1:15" ht="15.75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</row>
    <row r="235" spans="1:15" ht="15.75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</row>
    <row r="236" spans="1:15" ht="15.75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</row>
    <row r="237" spans="1:15" ht="15.75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</row>
    <row r="238" spans="1:15" ht="15.75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</row>
    <row r="239" spans="1:15" ht="15.75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</row>
    <row r="240" spans="1:15" ht="15.75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</row>
  </sheetData>
  <sheetProtection formatCells="0" formatRows="0" insertColumns="0" insertHyperlinks="0"/>
  <mergeCells count="7">
    <mergeCell ref="A3:C3"/>
    <mergeCell ref="A4:C4"/>
    <mergeCell ref="A5:C5"/>
    <mergeCell ref="G3:I3"/>
    <mergeCell ref="G4:I4"/>
    <mergeCell ref="A1:O1"/>
    <mergeCell ref="G5:I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P35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2.875" style="30" customWidth="1"/>
    <col min="2" max="2" width="34.625" style="30" customWidth="1"/>
    <col min="3" max="4" width="13.25390625" style="30" customWidth="1"/>
    <col min="5" max="5" width="8.375" style="30" customWidth="1"/>
    <col min="6" max="6" width="4.375" style="30" customWidth="1"/>
    <col min="7" max="7" width="4.625" style="30" customWidth="1"/>
    <col min="8" max="8" width="5.25390625" style="30" customWidth="1"/>
    <col min="9" max="9" width="3.875" style="30" customWidth="1"/>
    <col min="10" max="10" width="4.375" style="30" customWidth="1"/>
    <col min="11" max="12" width="4.25390625" style="30" customWidth="1"/>
    <col min="13" max="13" width="9.625" style="30" customWidth="1"/>
    <col min="14" max="14" width="8.625" style="30" customWidth="1"/>
    <col min="15" max="15" width="9.875" style="30" customWidth="1"/>
    <col min="16" max="16" width="12.125" style="30" customWidth="1"/>
  </cols>
  <sheetData>
    <row r="1" spans="1:16" ht="15.75">
      <c r="A1" s="178" t="str">
        <f>CONCATENATE("2. УЧЕБНО-МЕТОДИЧЕСКАЯ РАБОТА НА ",'Титул '!E21,"  ",'Титул '!G21)</f>
        <v>2. УЧЕБНО-МЕТОДИЧЕСКАЯ РАБОТА НА 2019/2020  учебный год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ht="13.5" thickBot="1"/>
    <row r="3" spans="1:16" ht="29.25" customHeight="1">
      <c r="A3" s="205" t="s">
        <v>6</v>
      </c>
      <c r="B3" s="199" t="s">
        <v>4</v>
      </c>
      <c r="C3" s="200"/>
      <c r="D3" s="191" t="s">
        <v>69</v>
      </c>
      <c r="E3" s="191" t="s">
        <v>73</v>
      </c>
      <c r="F3" s="210" t="s">
        <v>51</v>
      </c>
      <c r="G3" s="211"/>
      <c r="H3" s="211"/>
      <c r="I3" s="211"/>
      <c r="J3" s="211"/>
      <c r="K3" s="211"/>
      <c r="L3" s="211"/>
      <c r="M3" s="211"/>
      <c r="N3" s="212"/>
      <c r="O3" s="102"/>
      <c r="P3" s="103" t="s">
        <v>76</v>
      </c>
    </row>
    <row r="4" spans="1:16" ht="30" customHeight="1">
      <c r="A4" s="206"/>
      <c r="B4" s="201"/>
      <c r="C4" s="202"/>
      <c r="D4" s="192"/>
      <c r="E4" s="192"/>
      <c r="F4" s="185" t="s">
        <v>7</v>
      </c>
      <c r="G4" s="185"/>
      <c r="H4" s="185"/>
      <c r="I4" s="185" t="s">
        <v>50</v>
      </c>
      <c r="J4" s="185"/>
      <c r="K4" s="185"/>
      <c r="L4" s="185"/>
      <c r="M4" s="215" t="s">
        <v>119</v>
      </c>
      <c r="N4" s="186" t="s">
        <v>118</v>
      </c>
      <c r="O4" s="181" t="s">
        <v>60</v>
      </c>
      <c r="P4" s="183" t="s">
        <v>40</v>
      </c>
    </row>
    <row r="5" spans="1:16" ht="112.5" customHeight="1" thickBot="1">
      <c r="A5" s="207"/>
      <c r="B5" s="203"/>
      <c r="C5" s="204"/>
      <c r="D5" s="193"/>
      <c r="E5" s="193"/>
      <c r="F5" s="104" t="s">
        <v>10</v>
      </c>
      <c r="G5" s="104" t="s">
        <v>70</v>
      </c>
      <c r="H5" s="104" t="s">
        <v>71</v>
      </c>
      <c r="I5" s="104" t="s">
        <v>11</v>
      </c>
      <c r="J5" s="104" t="s">
        <v>72</v>
      </c>
      <c r="K5" s="104" t="s">
        <v>12</v>
      </c>
      <c r="L5" s="104" t="s">
        <v>13</v>
      </c>
      <c r="M5" s="182"/>
      <c r="N5" s="187"/>
      <c r="O5" s="182"/>
      <c r="P5" s="184"/>
    </row>
    <row r="6" spans="1:16" ht="15.75">
      <c r="A6" s="189"/>
      <c r="B6" s="190"/>
      <c r="C6" s="26" t="s">
        <v>38</v>
      </c>
      <c r="D6" s="26"/>
      <c r="E6" s="26"/>
      <c r="F6" s="26"/>
      <c r="G6" s="42"/>
      <c r="H6" s="42"/>
      <c r="I6" s="26"/>
      <c r="J6" s="26"/>
      <c r="K6" s="26"/>
      <c r="L6" s="26"/>
      <c r="M6" s="42"/>
      <c r="N6" s="26"/>
      <c r="O6" s="74"/>
      <c r="P6" s="48">
        <f>SUM(F6:O6)</f>
        <v>0</v>
      </c>
    </row>
    <row r="7" spans="1:16" ht="16.5" customHeight="1">
      <c r="A7" s="180"/>
      <c r="B7" s="188"/>
      <c r="C7" s="27" t="s">
        <v>39</v>
      </c>
      <c r="D7" s="27"/>
      <c r="E7" s="27"/>
      <c r="F7" s="83"/>
      <c r="G7" s="27"/>
      <c r="H7" s="27"/>
      <c r="I7" s="27"/>
      <c r="J7" s="27"/>
      <c r="K7" s="27"/>
      <c r="L7" s="27"/>
      <c r="M7" s="27"/>
      <c r="N7" s="27"/>
      <c r="O7" s="83"/>
      <c r="P7" s="125">
        <f aca="true" t="shared" si="0" ref="P7:P29">SUM(F7:O7)</f>
        <v>0</v>
      </c>
    </row>
    <row r="8" spans="1:16" ht="17.25" customHeight="1">
      <c r="A8" s="179"/>
      <c r="B8" s="175"/>
      <c r="C8" s="27" t="s">
        <v>38</v>
      </c>
      <c r="D8" s="27"/>
      <c r="E8" s="27"/>
      <c r="F8" s="27"/>
      <c r="G8" s="29"/>
      <c r="H8" s="29"/>
      <c r="I8" s="27"/>
      <c r="J8" s="27"/>
      <c r="K8" s="27"/>
      <c r="L8" s="27"/>
      <c r="M8" s="27"/>
      <c r="N8" s="27"/>
      <c r="O8" s="83"/>
      <c r="P8" s="125">
        <f t="shared" si="0"/>
        <v>0</v>
      </c>
    </row>
    <row r="9" spans="1:16" ht="15" customHeight="1">
      <c r="A9" s="180"/>
      <c r="B9" s="188"/>
      <c r="C9" s="27" t="s">
        <v>39</v>
      </c>
      <c r="D9" s="27"/>
      <c r="E9" s="27"/>
      <c r="F9" s="27"/>
      <c r="G9" s="27"/>
      <c r="H9" s="27"/>
      <c r="I9" s="27"/>
      <c r="J9" s="121"/>
      <c r="K9" s="27"/>
      <c r="L9" s="27"/>
      <c r="M9" s="27"/>
      <c r="N9" s="27"/>
      <c r="O9" s="83"/>
      <c r="P9" s="125">
        <f t="shared" si="0"/>
        <v>0</v>
      </c>
    </row>
    <row r="10" spans="1:16" ht="16.5" customHeight="1">
      <c r="A10" s="179"/>
      <c r="B10" s="175"/>
      <c r="C10" s="27" t="s">
        <v>38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83"/>
      <c r="P10" s="125">
        <f t="shared" si="0"/>
        <v>0</v>
      </c>
    </row>
    <row r="11" spans="1:16" ht="15" customHeight="1">
      <c r="A11" s="180"/>
      <c r="B11" s="188"/>
      <c r="C11" s="27" t="s">
        <v>39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83"/>
      <c r="P11" s="125">
        <f t="shared" si="0"/>
        <v>0</v>
      </c>
    </row>
    <row r="12" spans="1:16" ht="15.75" customHeight="1">
      <c r="A12" s="179"/>
      <c r="B12" s="175"/>
      <c r="C12" s="27" t="s">
        <v>38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83"/>
      <c r="P12" s="125">
        <f t="shared" si="0"/>
        <v>0</v>
      </c>
    </row>
    <row r="13" spans="1:16" ht="15" customHeight="1">
      <c r="A13" s="180"/>
      <c r="B13" s="188"/>
      <c r="C13" s="27" t="s">
        <v>39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83"/>
      <c r="P13" s="125">
        <f t="shared" si="0"/>
        <v>0</v>
      </c>
    </row>
    <row r="14" spans="1:16" ht="15.75">
      <c r="A14" s="179"/>
      <c r="B14" s="175"/>
      <c r="C14" s="27" t="s">
        <v>38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83"/>
      <c r="P14" s="125">
        <f t="shared" si="0"/>
        <v>0</v>
      </c>
    </row>
    <row r="15" spans="1:16" ht="15.75">
      <c r="A15" s="180"/>
      <c r="B15" s="188"/>
      <c r="C15" s="27" t="s">
        <v>39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83"/>
      <c r="P15" s="125">
        <f t="shared" si="0"/>
        <v>0</v>
      </c>
    </row>
    <row r="16" spans="1:16" ht="15.75">
      <c r="A16" s="179"/>
      <c r="B16" s="175"/>
      <c r="C16" s="27" t="s">
        <v>38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83"/>
      <c r="P16" s="125">
        <f t="shared" si="0"/>
        <v>0</v>
      </c>
    </row>
    <row r="17" spans="1:16" ht="15.75">
      <c r="A17" s="180"/>
      <c r="B17" s="176"/>
      <c r="C17" s="27" t="s">
        <v>39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83"/>
      <c r="P17" s="125">
        <f t="shared" si="0"/>
        <v>0</v>
      </c>
    </row>
    <row r="18" spans="1:16" ht="15.75">
      <c r="A18" s="179"/>
      <c r="B18" s="175"/>
      <c r="C18" s="27" t="s">
        <v>38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83"/>
      <c r="P18" s="125">
        <f t="shared" si="0"/>
        <v>0</v>
      </c>
    </row>
    <row r="19" spans="1:16" ht="15.75">
      <c r="A19" s="180"/>
      <c r="B19" s="176"/>
      <c r="C19" s="27" t="s">
        <v>39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83"/>
      <c r="P19" s="125">
        <f t="shared" si="0"/>
        <v>0</v>
      </c>
    </row>
    <row r="20" spans="1:16" ht="15.75">
      <c r="A20" s="179"/>
      <c r="B20" s="175"/>
      <c r="C20" s="27" t="s">
        <v>38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83"/>
      <c r="P20" s="125">
        <f t="shared" si="0"/>
        <v>0</v>
      </c>
    </row>
    <row r="21" spans="1:16" ht="15.75">
      <c r="A21" s="180"/>
      <c r="B21" s="176"/>
      <c r="C21" s="27" t="s">
        <v>39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3"/>
      <c r="P21" s="125">
        <f t="shared" si="0"/>
        <v>0</v>
      </c>
    </row>
    <row r="22" spans="1:16" ht="15.75">
      <c r="A22" s="179"/>
      <c r="B22" s="175"/>
      <c r="C22" s="27" t="s">
        <v>38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3"/>
      <c r="P22" s="125">
        <f t="shared" si="0"/>
        <v>0</v>
      </c>
    </row>
    <row r="23" spans="1:16" ht="15.75">
      <c r="A23" s="180"/>
      <c r="B23" s="176"/>
      <c r="C23" s="27" t="s">
        <v>39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83"/>
      <c r="P23" s="125">
        <f t="shared" si="0"/>
        <v>0</v>
      </c>
    </row>
    <row r="24" spans="1:16" ht="15.75">
      <c r="A24" s="179"/>
      <c r="B24" s="175"/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83"/>
      <c r="P24" s="125">
        <f t="shared" si="0"/>
        <v>0</v>
      </c>
    </row>
    <row r="25" spans="1:16" ht="15.75">
      <c r="A25" s="180"/>
      <c r="B25" s="176"/>
      <c r="C25" s="27" t="s">
        <v>39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83"/>
      <c r="P25" s="125">
        <f t="shared" si="0"/>
        <v>0</v>
      </c>
    </row>
    <row r="26" spans="1:16" ht="15.75">
      <c r="A26" s="179"/>
      <c r="B26" s="177"/>
      <c r="C26" s="27" t="s">
        <v>38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83"/>
      <c r="P26" s="125">
        <f t="shared" si="0"/>
        <v>0</v>
      </c>
    </row>
    <row r="27" spans="1:16" ht="15.75">
      <c r="A27" s="180"/>
      <c r="B27" s="177"/>
      <c r="C27" s="27" t="s">
        <v>39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83"/>
      <c r="P27" s="125">
        <f t="shared" si="0"/>
        <v>0</v>
      </c>
    </row>
    <row r="28" spans="1:16" ht="15.75">
      <c r="A28" s="179"/>
      <c r="B28" s="177"/>
      <c r="C28" s="27" t="s">
        <v>38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83"/>
      <c r="P28" s="125">
        <f>SUM(F28:O28)</f>
        <v>0</v>
      </c>
    </row>
    <row r="29" spans="1:16" ht="16.5" thickBot="1">
      <c r="A29" s="180"/>
      <c r="B29" s="177"/>
      <c r="C29" s="27" t="s">
        <v>39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83"/>
      <c r="P29" s="125">
        <f t="shared" si="0"/>
        <v>0</v>
      </c>
    </row>
    <row r="30" spans="1:16" ht="15.75" customHeight="1">
      <c r="A30" s="195" t="s">
        <v>5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208" t="s">
        <v>38</v>
      </c>
      <c r="N30" s="209"/>
      <c r="O30" s="105"/>
      <c r="P30" s="106">
        <f>P6+P8+P10+P12+P14+P16+P18+P20+P22+P24+P26+P28</f>
        <v>0</v>
      </c>
    </row>
    <row r="31" spans="1:16" ht="16.5" customHeight="1" thickBot="1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213" t="s">
        <v>39</v>
      </c>
      <c r="N31" s="214"/>
      <c r="O31" s="107"/>
      <c r="P31" s="73">
        <f>P7+P9+P11+P13+P15+P17+P19+P21+P23+P25+P27+P29</f>
        <v>0</v>
      </c>
    </row>
    <row r="35" spans="2:16" ht="23.2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</row>
  </sheetData>
  <sheetProtection formatCells="0" formatRows="0" insertHyperlinks="0" deleteColumns="0"/>
  <mergeCells count="40">
    <mergeCell ref="M30:N30"/>
    <mergeCell ref="B20:B21"/>
    <mergeCell ref="F3:N3"/>
    <mergeCell ref="B24:B25"/>
    <mergeCell ref="M31:N31"/>
    <mergeCell ref="M4:M5"/>
    <mergeCell ref="B12:B13"/>
    <mergeCell ref="B14:B15"/>
    <mergeCell ref="B16:B17"/>
    <mergeCell ref="B10:B11"/>
    <mergeCell ref="E3:E5"/>
    <mergeCell ref="D3:D5"/>
    <mergeCell ref="B35:P35"/>
    <mergeCell ref="A8:A9"/>
    <mergeCell ref="A10:A11"/>
    <mergeCell ref="A12:A13"/>
    <mergeCell ref="A30:L31"/>
    <mergeCell ref="B3:C5"/>
    <mergeCell ref="A3:A5"/>
    <mergeCell ref="F4:H4"/>
    <mergeCell ref="A26:A27"/>
    <mergeCell ref="B8:B9"/>
    <mergeCell ref="A6:A7"/>
    <mergeCell ref="B28:B29"/>
    <mergeCell ref="A16:A17"/>
    <mergeCell ref="B6:B7"/>
    <mergeCell ref="B22:B23"/>
    <mergeCell ref="A14:A15"/>
    <mergeCell ref="A24:A25"/>
    <mergeCell ref="A22:A23"/>
    <mergeCell ref="B18:B19"/>
    <mergeCell ref="B26:B27"/>
    <mergeCell ref="A1:P1"/>
    <mergeCell ref="A28:A29"/>
    <mergeCell ref="O4:O5"/>
    <mergeCell ref="P4:P5"/>
    <mergeCell ref="I4:L4"/>
    <mergeCell ref="N4:N5"/>
    <mergeCell ref="A18:A19"/>
    <mergeCell ref="A20:A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H50"/>
  <sheetViews>
    <sheetView zoomScalePageLayoutView="0" workbookViewId="0" topLeftCell="A1">
      <selection activeCell="B3" sqref="B3:C4"/>
    </sheetView>
  </sheetViews>
  <sheetFormatPr defaultColWidth="9.00390625" defaultRowHeight="12.75"/>
  <cols>
    <col min="1" max="1" width="4.875" style="30" customWidth="1"/>
    <col min="2" max="2" width="33.00390625" style="30" customWidth="1"/>
    <col min="3" max="3" width="13.75390625" style="30" customWidth="1"/>
    <col min="4" max="4" width="16.00390625" style="30" customWidth="1"/>
    <col min="5" max="5" width="13.00390625" style="0" customWidth="1"/>
    <col min="6" max="6" width="14.375" style="0" customWidth="1"/>
    <col min="7" max="7" width="13.125" style="0" customWidth="1"/>
    <col min="8" max="8" width="8.125" style="0" customWidth="1"/>
  </cols>
  <sheetData>
    <row r="1" spans="1:8" ht="15.75">
      <c r="A1" s="178" t="str">
        <f>CONCATENATE("3. НАУЧНО-ИССЛЕДОВАТЕЛЬСКАЯ РАБОТА НА ",'Титул '!E21,"  ",'Титул '!G21)</f>
        <v>3. НАУЧНО-ИССЛЕДОВАТЕЛЬСКАЯ РАБОТА НА 2019/2020  учебный год</v>
      </c>
      <c r="B1" s="178"/>
      <c r="C1" s="178"/>
      <c r="D1" s="178"/>
      <c r="E1" s="178"/>
      <c r="F1" s="178"/>
      <c r="G1" s="178"/>
      <c r="H1" s="178"/>
    </row>
    <row r="2" ht="13.5" thickBot="1"/>
    <row r="3" spans="1:8" ht="57.75" customHeight="1">
      <c r="A3" s="235" t="s">
        <v>6</v>
      </c>
      <c r="B3" s="221" t="s">
        <v>14</v>
      </c>
      <c r="C3" s="224"/>
      <c r="D3" s="221" t="s">
        <v>15</v>
      </c>
      <c r="E3" s="226" t="s">
        <v>41</v>
      </c>
      <c r="F3" s="226" t="s">
        <v>42</v>
      </c>
      <c r="G3" s="228" t="s">
        <v>26</v>
      </c>
      <c r="H3" s="230" t="s">
        <v>40</v>
      </c>
    </row>
    <row r="4" spans="1:8" ht="4.5" customHeight="1" thickBot="1">
      <c r="A4" s="236"/>
      <c r="B4" s="222"/>
      <c r="C4" s="225"/>
      <c r="D4" s="222"/>
      <c r="E4" s="227"/>
      <c r="F4" s="227"/>
      <c r="G4" s="229"/>
      <c r="H4" s="231"/>
    </row>
    <row r="5" spans="1:8" ht="16.5" thickBot="1">
      <c r="A5" s="25">
        <v>1</v>
      </c>
      <c r="B5" s="237">
        <v>2</v>
      </c>
      <c r="C5" s="238"/>
      <c r="D5" s="43">
        <v>3</v>
      </c>
      <c r="E5" s="55">
        <v>4</v>
      </c>
      <c r="F5" s="55">
        <v>5</v>
      </c>
      <c r="G5" s="56">
        <v>6</v>
      </c>
      <c r="H5" s="57">
        <v>7</v>
      </c>
    </row>
    <row r="6" spans="1:8" ht="15.75">
      <c r="A6" s="223"/>
      <c r="B6" s="190"/>
      <c r="C6" s="29" t="s">
        <v>38</v>
      </c>
      <c r="D6" s="51"/>
      <c r="E6" s="123"/>
      <c r="F6" s="114"/>
      <c r="G6" s="232"/>
      <c r="H6" s="54">
        <f>SUM(D6:G6)</f>
        <v>0</v>
      </c>
    </row>
    <row r="7" spans="1:8" ht="21" customHeight="1">
      <c r="A7" s="220"/>
      <c r="B7" s="176"/>
      <c r="C7" s="27" t="s">
        <v>39</v>
      </c>
      <c r="D7" s="52"/>
      <c r="E7" s="117"/>
      <c r="F7" s="115"/>
      <c r="G7" s="218"/>
      <c r="H7" s="54">
        <f aca="true" t="shared" si="0" ref="H7:H47">SUM(D7:G7)</f>
        <v>0</v>
      </c>
    </row>
    <row r="8" spans="1:8" ht="15.75" customHeight="1">
      <c r="A8" s="219"/>
      <c r="B8" s="175"/>
      <c r="C8" s="29" t="s">
        <v>38</v>
      </c>
      <c r="D8" s="52"/>
      <c r="E8" s="123"/>
      <c r="F8" s="115"/>
      <c r="G8" s="216"/>
      <c r="H8" s="54">
        <f t="shared" si="0"/>
        <v>0</v>
      </c>
    </row>
    <row r="9" spans="1:8" ht="15.75">
      <c r="A9" s="220"/>
      <c r="B9" s="176"/>
      <c r="C9" s="27" t="s">
        <v>39</v>
      </c>
      <c r="D9" s="52"/>
      <c r="E9" s="115"/>
      <c r="F9" s="115"/>
      <c r="G9" s="218"/>
      <c r="H9" s="54">
        <f t="shared" si="0"/>
        <v>0</v>
      </c>
    </row>
    <row r="10" spans="1:8" ht="15.75" customHeight="1">
      <c r="A10" s="219"/>
      <c r="B10" s="175"/>
      <c r="C10" s="29" t="s">
        <v>38</v>
      </c>
      <c r="D10" s="52"/>
      <c r="E10" s="124"/>
      <c r="F10" s="115"/>
      <c r="G10" s="216"/>
      <c r="H10" s="54">
        <f t="shared" si="0"/>
        <v>0</v>
      </c>
    </row>
    <row r="11" spans="1:8" ht="15.75">
      <c r="A11" s="220"/>
      <c r="B11" s="176"/>
      <c r="C11" s="27" t="s">
        <v>39</v>
      </c>
      <c r="D11" s="52"/>
      <c r="E11" s="115"/>
      <c r="F11" s="115"/>
      <c r="G11" s="218"/>
      <c r="H11" s="54">
        <f t="shared" si="0"/>
        <v>0</v>
      </c>
    </row>
    <row r="12" spans="1:8" ht="15.75">
      <c r="A12" s="219"/>
      <c r="B12" s="175"/>
      <c r="C12" s="29" t="s">
        <v>38</v>
      </c>
      <c r="D12" s="52"/>
      <c r="E12" s="115"/>
      <c r="F12" s="115"/>
      <c r="G12" s="216"/>
      <c r="H12" s="54">
        <f t="shared" si="0"/>
        <v>0</v>
      </c>
    </row>
    <row r="13" spans="1:8" ht="15.75">
      <c r="A13" s="220"/>
      <c r="B13" s="176"/>
      <c r="C13" s="27" t="s">
        <v>39</v>
      </c>
      <c r="D13" s="52"/>
      <c r="E13" s="115"/>
      <c r="F13" s="115"/>
      <c r="G13" s="218"/>
      <c r="H13" s="54">
        <f t="shared" si="0"/>
        <v>0</v>
      </c>
    </row>
    <row r="14" spans="1:8" ht="15.75">
      <c r="A14" s="219"/>
      <c r="B14" s="175"/>
      <c r="C14" s="29" t="s">
        <v>38</v>
      </c>
      <c r="D14" s="52"/>
      <c r="E14" s="115"/>
      <c r="F14" s="115"/>
      <c r="G14" s="216"/>
      <c r="H14" s="54">
        <f t="shared" si="0"/>
        <v>0</v>
      </c>
    </row>
    <row r="15" spans="1:8" ht="15.75">
      <c r="A15" s="220"/>
      <c r="B15" s="176"/>
      <c r="C15" s="27" t="s">
        <v>39</v>
      </c>
      <c r="D15" s="52"/>
      <c r="E15" s="115"/>
      <c r="F15" s="115"/>
      <c r="G15" s="218"/>
      <c r="H15" s="54">
        <f t="shared" si="0"/>
        <v>0</v>
      </c>
    </row>
    <row r="16" spans="1:8" ht="15.75">
      <c r="A16" s="219"/>
      <c r="B16" s="175"/>
      <c r="C16" s="29" t="s">
        <v>38</v>
      </c>
      <c r="D16" s="52"/>
      <c r="E16" s="115"/>
      <c r="F16" s="115"/>
      <c r="G16" s="216"/>
      <c r="H16" s="54">
        <f t="shared" si="0"/>
        <v>0</v>
      </c>
    </row>
    <row r="17" spans="1:8" ht="15.75">
      <c r="A17" s="220"/>
      <c r="B17" s="176"/>
      <c r="C17" s="27" t="s">
        <v>39</v>
      </c>
      <c r="D17" s="52"/>
      <c r="E17" s="115"/>
      <c r="F17" s="115"/>
      <c r="G17" s="218"/>
      <c r="H17" s="54">
        <f t="shared" si="0"/>
        <v>0</v>
      </c>
    </row>
    <row r="18" spans="1:8" ht="15.75">
      <c r="A18" s="219"/>
      <c r="B18" s="175"/>
      <c r="C18" s="29" t="s">
        <v>38</v>
      </c>
      <c r="D18" s="52"/>
      <c r="E18" s="115"/>
      <c r="F18" s="115"/>
      <c r="G18" s="216"/>
      <c r="H18" s="54">
        <f t="shared" si="0"/>
        <v>0</v>
      </c>
    </row>
    <row r="19" spans="1:8" ht="15.75">
      <c r="A19" s="220"/>
      <c r="B19" s="176"/>
      <c r="C19" s="27" t="s">
        <v>39</v>
      </c>
      <c r="D19" s="52"/>
      <c r="E19" s="115"/>
      <c r="F19" s="115"/>
      <c r="G19" s="218"/>
      <c r="H19" s="54">
        <f t="shared" si="0"/>
        <v>0</v>
      </c>
    </row>
    <row r="20" spans="1:8" ht="15.75">
      <c r="A20" s="219"/>
      <c r="B20" s="175"/>
      <c r="C20" s="29" t="s">
        <v>38</v>
      </c>
      <c r="D20" s="52"/>
      <c r="E20" s="115"/>
      <c r="F20" s="115"/>
      <c r="G20" s="216"/>
      <c r="H20" s="54">
        <f t="shared" si="0"/>
        <v>0</v>
      </c>
    </row>
    <row r="21" spans="1:8" ht="15.75">
      <c r="A21" s="220"/>
      <c r="B21" s="176"/>
      <c r="C21" s="27" t="s">
        <v>39</v>
      </c>
      <c r="D21" s="52"/>
      <c r="E21" s="115"/>
      <c r="F21" s="115"/>
      <c r="G21" s="218"/>
      <c r="H21" s="54">
        <f t="shared" si="0"/>
        <v>0</v>
      </c>
    </row>
    <row r="22" spans="1:8" ht="15.75">
      <c r="A22" s="219"/>
      <c r="B22" s="175"/>
      <c r="C22" s="29" t="s">
        <v>38</v>
      </c>
      <c r="D22" s="52"/>
      <c r="E22" s="115"/>
      <c r="F22" s="115"/>
      <c r="G22" s="216"/>
      <c r="H22" s="54">
        <f t="shared" si="0"/>
        <v>0</v>
      </c>
    </row>
    <row r="23" spans="1:8" ht="15.75">
      <c r="A23" s="220"/>
      <c r="B23" s="176"/>
      <c r="C23" s="27" t="s">
        <v>39</v>
      </c>
      <c r="D23" s="52"/>
      <c r="E23" s="115"/>
      <c r="F23" s="115"/>
      <c r="G23" s="218"/>
      <c r="H23" s="54">
        <f t="shared" si="0"/>
        <v>0</v>
      </c>
    </row>
    <row r="24" spans="1:8" ht="15.75">
      <c r="A24" s="219"/>
      <c r="B24" s="175"/>
      <c r="C24" s="29" t="s">
        <v>38</v>
      </c>
      <c r="D24" s="52"/>
      <c r="E24" s="115"/>
      <c r="F24" s="115"/>
      <c r="G24" s="216"/>
      <c r="H24" s="54">
        <f t="shared" si="0"/>
        <v>0</v>
      </c>
    </row>
    <row r="25" spans="1:8" ht="15.75">
      <c r="A25" s="220"/>
      <c r="B25" s="176"/>
      <c r="C25" s="27" t="s">
        <v>39</v>
      </c>
      <c r="D25" s="52"/>
      <c r="E25" s="115"/>
      <c r="F25" s="115"/>
      <c r="G25" s="218"/>
      <c r="H25" s="54">
        <f t="shared" si="0"/>
        <v>0</v>
      </c>
    </row>
    <row r="26" spans="1:8" ht="15.75">
      <c r="A26" s="219"/>
      <c r="B26" s="175"/>
      <c r="C26" s="29" t="s">
        <v>38</v>
      </c>
      <c r="D26" s="52"/>
      <c r="E26" s="115"/>
      <c r="F26" s="115"/>
      <c r="G26" s="216"/>
      <c r="H26" s="54">
        <f t="shared" si="0"/>
        <v>0</v>
      </c>
    </row>
    <row r="27" spans="1:8" ht="15.75">
      <c r="A27" s="220"/>
      <c r="B27" s="176"/>
      <c r="C27" s="27" t="s">
        <v>39</v>
      </c>
      <c r="D27" s="52"/>
      <c r="E27" s="115"/>
      <c r="F27" s="115"/>
      <c r="G27" s="218"/>
      <c r="H27" s="54">
        <f t="shared" si="0"/>
        <v>0</v>
      </c>
    </row>
    <row r="28" spans="1:8" ht="15.75">
      <c r="A28" s="219"/>
      <c r="B28" s="175"/>
      <c r="C28" s="29" t="s">
        <v>38</v>
      </c>
      <c r="D28" s="52"/>
      <c r="E28" s="115"/>
      <c r="F28" s="115"/>
      <c r="G28" s="216"/>
      <c r="H28" s="54">
        <f t="shared" si="0"/>
        <v>0</v>
      </c>
    </row>
    <row r="29" spans="1:8" ht="15.75">
      <c r="A29" s="220"/>
      <c r="B29" s="176"/>
      <c r="C29" s="27" t="s">
        <v>39</v>
      </c>
      <c r="D29" s="52"/>
      <c r="E29" s="115"/>
      <c r="F29" s="115"/>
      <c r="G29" s="218"/>
      <c r="H29" s="54">
        <f t="shared" si="0"/>
        <v>0</v>
      </c>
    </row>
    <row r="30" spans="1:8" ht="15.75">
      <c r="A30" s="219"/>
      <c r="B30" s="175"/>
      <c r="C30" s="29" t="s">
        <v>38</v>
      </c>
      <c r="D30" s="52"/>
      <c r="E30" s="115"/>
      <c r="F30" s="115"/>
      <c r="G30" s="216"/>
      <c r="H30" s="54">
        <f t="shared" si="0"/>
        <v>0</v>
      </c>
    </row>
    <row r="31" spans="1:8" ht="15.75">
      <c r="A31" s="220"/>
      <c r="B31" s="176"/>
      <c r="C31" s="27" t="s">
        <v>39</v>
      </c>
      <c r="D31" s="52"/>
      <c r="E31" s="115"/>
      <c r="F31" s="115"/>
      <c r="G31" s="218"/>
      <c r="H31" s="54">
        <f t="shared" si="0"/>
        <v>0</v>
      </c>
    </row>
    <row r="32" spans="1:8" ht="15.75">
      <c r="A32" s="219"/>
      <c r="B32" s="175"/>
      <c r="C32" s="29" t="s">
        <v>38</v>
      </c>
      <c r="D32" s="52"/>
      <c r="E32" s="115"/>
      <c r="F32" s="115"/>
      <c r="G32" s="216"/>
      <c r="H32" s="54">
        <f t="shared" si="0"/>
        <v>0</v>
      </c>
    </row>
    <row r="33" spans="1:8" ht="15.75">
      <c r="A33" s="220"/>
      <c r="B33" s="176"/>
      <c r="C33" s="27" t="s">
        <v>39</v>
      </c>
      <c r="D33" s="52"/>
      <c r="E33" s="115"/>
      <c r="F33" s="115"/>
      <c r="G33" s="218"/>
      <c r="H33" s="54">
        <f t="shared" si="0"/>
        <v>0</v>
      </c>
    </row>
    <row r="34" spans="1:8" ht="15.75">
      <c r="A34" s="219"/>
      <c r="B34" s="175"/>
      <c r="C34" s="29" t="s">
        <v>38</v>
      </c>
      <c r="D34" s="52"/>
      <c r="E34" s="115"/>
      <c r="F34" s="115"/>
      <c r="G34" s="216"/>
      <c r="H34" s="54">
        <f t="shared" si="0"/>
        <v>0</v>
      </c>
    </row>
    <row r="35" spans="1:8" ht="15.75">
      <c r="A35" s="220"/>
      <c r="B35" s="176"/>
      <c r="C35" s="27" t="s">
        <v>39</v>
      </c>
      <c r="D35" s="52"/>
      <c r="E35" s="115"/>
      <c r="F35" s="115"/>
      <c r="G35" s="218"/>
      <c r="H35" s="54">
        <f t="shared" si="0"/>
        <v>0</v>
      </c>
    </row>
    <row r="36" spans="1:8" ht="15.75">
      <c r="A36" s="219"/>
      <c r="B36" s="175"/>
      <c r="C36" s="29" t="s">
        <v>38</v>
      </c>
      <c r="D36" s="52"/>
      <c r="E36" s="115"/>
      <c r="F36" s="115"/>
      <c r="G36" s="216"/>
      <c r="H36" s="54">
        <f t="shared" si="0"/>
        <v>0</v>
      </c>
    </row>
    <row r="37" spans="1:8" ht="15.75">
      <c r="A37" s="220"/>
      <c r="B37" s="176"/>
      <c r="C37" s="27" t="s">
        <v>39</v>
      </c>
      <c r="D37" s="52"/>
      <c r="E37" s="115"/>
      <c r="F37" s="115"/>
      <c r="G37" s="218"/>
      <c r="H37" s="54">
        <f t="shared" si="0"/>
        <v>0</v>
      </c>
    </row>
    <row r="38" spans="1:8" ht="15.75">
      <c r="A38" s="219"/>
      <c r="B38" s="175"/>
      <c r="C38" s="29" t="s">
        <v>38</v>
      </c>
      <c r="D38" s="52"/>
      <c r="E38" s="115"/>
      <c r="F38" s="115"/>
      <c r="G38" s="216"/>
      <c r="H38" s="54">
        <f t="shared" si="0"/>
        <v>0</v>
      </c>
    </row>
    <row r="39" spans="1:8" ht="15.75">
      <c r="A39" s="220"/>
      <c r="B39" s="176"/>
      <c r="C39" s="27" t="s">
        <v>39</v>
      </c>
      <c r="D39" s="52"/>
      <c r="E39" s="115"/>
      <c r="F39" s="115"/>
      <c r="G39" s="218"/>
      <c r="H39" s="54">
        <f t="shared" si="0"/>
        <v>0</v>
      </c>
    </row>
    <row r="40" spans="1:8" ht="15.75">
      <c r="A40" s="219"/>
      <c r="B40" s="175"/>
      <c r="C40" s="29" t="s">
        <v>38</v>
      </c>
      <c r="D40" s="52"/>
      <c r="E40" s="115"/>
      <c r="F40" s="115"/>
      <c r="G40" s="216"/>
      <c r="H40" s="54">
        <f t="shared" si="0"/>
        <v>0</v>
      </c>
    </row>
    <row r="41" spans="1:8" ht="15.75">
      <c r="A41" s="220"/>
      <c r="B41" s="176"/>
      <c r="C41" s="27" t="s">
        <v>39</v>
      </c>
      <c r="D41" s="52"/>
      <c r="E41" s="115"/>
      <c r="F41" s="115"/>
      <c r="G41" s="218"/>
      <c r="H41" s="54">
        <f t="shared" si="0"/>
        <v>0</v>
      </c>
    </row>
    <row r="42" spans="1:8" ht="15.75">
      <c r="A42" s="219"/>
      <c r="B42" s="175"/>
      <c r="C42" s="29" t="s">
        <v>38</v>
      </c>
      <c r="D42" s="52"/>
      <c r="E42" s="115"/>
      <c r="F42" s="115"/>
      <c r="G42" s="216"/>
      <c r="H42" s="54">
        <f t="shared" si="0"/>
        <v>0</v>
      </c>
    </row>
    <row r="43" spans="1:8" ht="15.75">
      <c r="A43" s="220"/>
      <c r="B43" s="176"/>
      <c r="C43" s="27" t="s">
        <v>39</v>
      </c>
      <c r="D43" s="52"/>
      <c r="E43" s="115"/>
      <c r="F43" s="115"/>
      <c r="G43" s="218"/>
      <c r="H43" s="54">
        <f t="shared" si="0"/>
        <v>0</v>
      </c>
    </row>
    <row r="44" spans="1:8" ht="15.75">
      <c r="A44" s="219"/>
      <c r="B44" s="175"/>
      <c r="C44" s="29" t="s">
        <v>38</v>
      </c>
      <c r="D44" s="52"/>
      <c r="E44" s="115"/>
      <c r="F44" s="115"/>
      <c r="G44" s="216"/>
      <c r="H44" s="54">
        <f t="shared" si="0"/>
        <v>0</v>
      </c>
    </row>
    <row r="45" spans="1:8" ht="15.75">
      <c r="A45" s="220"/>
      <c r="B45" s="176"/>
      <c r="C45" s="27" t="s">
        <v>39</v>
      </c>
      <c r="D45" s="52"/>
      <c r="E45" s="115"/>
      <c r="F45" s="115"/>
      <c r="G45" s="218"/>
      <c r="H45" s="54">
        <f t="shared" si="0"/>
        <v>0</v>
      </c>
    </row>
    <row r="46" spans="1:8" ht="15.75">
      <c r="A46" s="219"/>
      <c r="B46" s="175"/>
      <c r="C46" s="29" t="s">
        <v>38</v>
      </c>
      <c r="D46" s="52"/>
      <c r="E46" s="115"/>
      <c r="F46" s="115"/>
      <c r="G46" s="216"/>
      <c r="H46" s="54">
        <f t="shared" si="0"/>
        <v>0</v>
      </c>
    </row>
    <row r="47" spans="1:8" ht="16.5" thickBot="1">
      <c r="A47" s="233"/>
      <c r="B47" s="234"/>
      <c r="C47" s="27" t="s">
        <v>39</v>
      </c>
      <c r="D47" s="53"/>
      <c r="E47" s="116"/>
      <c r="F47" s="116"/>
      <c r="G47" s="217"/>
      <c r="H47" s="54">
        <f t="shared" si="0"/>
        <v>0</v>
      </c>
    </row>
    <row r="48" spans="1:8" ht="18.75" customHeight="1">
      <c r="A48" s="239" t="s">
        <v>5</v>
      </c>
      <c r="B48" s="224"/>
      <c r="C48" s="42" t="s">
        <v>38</v>
      </c>
      <c r="D48" s="46">
        <f>D6+D8+D10+D12+D14+D16+D18+D20+D22+D24+D26+D28+D30+D32+D34+D36+D38+D40+D42+D44+D46</f>
        <v>0</v>
      </c>
      <c r="E48" s="46"/>
      <c r="F48" s="46"/>
      <c r="G48" s="46"/>
      <c r="H48" s="48">
        <f>SUM(D48:G48)</f>
        <v>0</v>
      </c>
    </row>
    <row r="49" spans="1:8" ht="16.5" thickBot="1">
      <c r="A49" s="240"/>
      <c r="B49" s="225"/>
      <c r="C49" s="58" t="s">
        <v>39</v>
      </c>
      <c r="D49" s="47">
        <f>D7+D9+D11+D13+D15+D17+D19+D21+D23+D25+D27+D29+D31+D33+D35+D37+D39+D41+D43+D45+D47</f>
        <v>0</v>
      </c>
      <c r="E49" s="49"/>
      <c r="F49" s="49"/>
      <c r="G49" s="49"/>
      <c r="H49" s="50">
        <f>SUM(D49:G49)</f>
        <v>0</v>
      </c>
    </row>
    <row r="50" spans="2:4" ht="12.75">
      <c r="B50" s="45"/>
      <c r="C50" s="44"/>
      <c r="D50" s="44"/>
    </row>
  </sheetData>
  <sheetProtection formatCells="0" formatRows="0" deleteColumns="0"/>
  <mergeCells count="73">
    <mergeCell ref="A48:B49"/>
    <mergeCell ref="B44:B45"/>
    <mergeCell ref="A44:A45"/>
    <mergeCell ref="A36:A37"/>
    <mergeCell ref="A38:A39"/>
    <mergeCell ref="B42:B43"/>
    <mergeCell ref="B8:B9"/>
    <mergeCell ref="B10:B11"/>
    <mergeCell ref="B16:B17"/>
    <mergeCell ref="B18:B19"/>
    <mergeCell ref="B40:B41"/>
    <mergeCell ref="A42:A43"/>
    <mergeCell ref="B12:B13"/>
    <mergeCell ref="B14:B15"/>
    <mergeCell ref="A16:A17"/>
    <mergeCell ref="B24:B25"/>
    <mergeCell ref="F3:F4"/>
    <mergeCell ref="G3:G4"/>
    <mergeCell ref="H3:H4"/>
    <mergeCell ref="G6:G7"/>
    <mergeCell ref="G8:G9"/>
    <mergeCell ref="A46:A47"/>
    <mergeCell ref="B46:B47"/>
    <mergeCell ref="A3:A4"/>
    <mergeCell ref="B5:C5"/>
    <mergeCell ref="A34:A35"/>
    <mergeCell ref="D3:D4"/>
    <mergeCell ref="B6:B7"/>
    <mergeCell ref="A18:A19"/>
    <mergeCell ref="A10:A11"/>
    <mergeCell ref="A26:A27"/>
    <mergeCell ref="A1:H1"/>
    <mergeCell ref="A6:A7"/>
    <mergeCell ref="A8:A9"/>
    <mergeCell ref="B3:C4"/>
    <mergeCell ref="E3:E4"/>
    <mergeCell ref="B20:B21"/>
    <mergeCell ref="A22:A23"/>
    <mergeCell ref="A40:A41"/>
    <mergeCell ref="B36:B37"/>
    <mergeCell ref="A30:A31"/>
    <mergeCell ref="A32:A33"/>
    <mergeCell ref="B28:B29"/>
    <mergeCell ref="B34:B35"/>
    <mergeCell ref="A12:A13"/>
    <mergeCell ref="B38:B39"/>
    <mergeCell ref="B22:B23"/>
    <mergeCell ref="B26:B27"/>
    <mergeCell ref="A28:A29"/>
    <mergeCell ref="A24:A25"/>
    <mergeCell ref="A20:A21"/>
    <mergeCell ref="B30:B31"/>
    <mergeCell ref="B32:B33"/>
    <mergeCell ref="A14:A15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42:G43"/>
    <mergeCell ref="G44:G45"/>
    <mergeCell ref="G46:G47"/>
    <mergeCell ref="G30:G31"/>
    <mergeCell ref="G32:G33"/>
    <mergeCell ref="G34:G35"/>
    <mergeCell ref="G36:G37"/>
    <mergeCell ref="G38:G39"/>
    <mergeCell ref="G40:G4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42.75390625" style="0" customWidth="1"/>
    <col min="3" max="3" width="21.375" style="0" customWidth="1"/>
    <col min="4" max="4" width="24.00390625" style="0" customWidth="1"/>
    <col min="5" max="5" width="10.00390625" style="0" customWidth="1"/>
    <col min="6" max="6" width="24.125" style="0" customWidth="1"/>
    <col min="7" max="7" width="27.25390625" style="0" customWidth="1"/>
  </cols>
  <sheetData>
    <row r="1" spans="1:6" ht="15.75">
      <c r="A1" s="243" t="str">
        <f>CONCATENATE("4. СПИСОК НАУЧНЫХ ТРУДОВ ЗА ",'Титул '!E21,"  ",'Титул '!G21)</f>
        <v>4. СПИСОК НАУЧНЫХ ТРУДОВ ЗА 2019/2020  учебный год</v>
      </c>
      <c r="B1" s="243"/>
      <c r="C1" s="243"/>
      <c r="D1" s="243"/>
      <c r="E1" s="243"/>
      <c r="F1" s="243"/>
    </row>
    <row r="3" ht="13.5" thickBot="1"/>
    <row r="4" spans="1:7" ht="15.75" customHeight="1">
      <c r="A4" s="248" t="s">
        <v>35</v>
      </c>
      <c r="B4" s="250" t="s">
        <v>54</v>
      </c>
      <c r="C4" s="244" t="s">
        <v>55</v>
      </c>
      <c r="D4" s="244" t="s">
        <v>56</v>
      </c>
      <c r="E4" s="250" t="s">
        <v>58</v>
      </c>
      <c r="F4" s="241" t="s">
        <v>57</v>
      </c>
      <c r="G4" s="241" t="s">
        <v>67</v>
      </c>
    </row>
    <row r="5" spans="1:7" ht="30" customHeight="1" thickBot="1">
      <c r="A5" s="249"/>
      <c r="B5" s="251"/>
      <c r="C5" s="245"/>
      <c r="D5" s="245"/>
      <c r="E5" s="251"/>
      <c r="F5" s="242"/>
      <c r="G5" s="242"/>
    </row>
    <row r="6" spans="1:7" ht="13.5" thickBot="1">
      <c r="A6" s="91">
        <v>1</v>
      </c>
      <c r="B6" s="92">
        <v>2</v>
      </c>
      <c r="C6" s="92">
        <v>3</v>
      </c>
      <c r="D6" s="92">
        <v>4</v>
      </c>
      <c r="E6" s="92">
        <v>5</v>
      </c>
      <c r="F6" s="93">
        <v>6</v>
      </c>
      <c r="G6" s="93">
        <v>7</v>
      </c>
    </row>
    <row r="7" spans="1:7" ht="18.75">
      <c r="A7" s="122">
        <v>1</v>
      </c>
      <c r="B7" s="128"/>
      <c r="C7" s="129"/>
      <c r="D7" s="130"/>
      <c r="E7" s="129"/>
      <c r="F7" s="128"/>
      <c r="G7" s="131"/>
    </row>
    <row r="8" spans="1:7" ht="15.75">
      <c r="A8" s="85">
        <v>2</v>
      </c>
      <c r="B8" s="81"/>
      <c r="C8" s="81"/>
      <c r="D8" s="81"/>
      <c r="E8" s="81"/>
      <c r="F8" s="81"/>
      <c r="G8" s="86"/>
    </row>
    <row r="9" spans="1:7" ht="15.75">
      <c r="A9" s="85">
        <v>3</v>
      </c>
      <c r="B9" s="81"/>
      <c r="C9" s="82"/>
      <c r="D9" s="81"/>
      <c r="E9" s="82"/>
      <c r="F9" s="81"/>
      <c r="G9" s="86"/>
    </row>
    <row r="10" spans="1:7" ht="15.75">
      <c r="A10" s="85">
        <v>4</v>
      </c>
      <c r="B10" s="81"/>
      <c r="C10" s="82"/>
      <c r="D10" s="81"/>
      <c r="E10" s="82"/>
      <c r="F10" s="81"/>
      <c r="G10" s="86"/>
    </row>
    <row r="11" spans="1:7" ht="15.75">
      <c r="A11" s="85"/>
      <c r="B11" s="81"/>
      <c r="C11" s="82"/>
      <c r="D11" s="81"/>
      <c r="E11" s="82"/>
      <c r="F11" s="81"/>
      <c r="G11" s="86"/>
    </row>
    <row r="12" spans="1:7" ht="16.5" thickBot="1">
      <c r="A12" s="87"/>
      <c r="B12" s="88"/>
      <c r="C12" s="89"/>
      <c r="D12" s="88"/>
      <c r="E12" s="89"/>
      <c r="F12" s="88"/>
      <c r="G12" s="90"/>
    </row>
    <row r="15" spans="1:6" ht="12.75">
      <c r="A15" s="246" t="s">
        <v>59</v>
      </c>
      <c r="B15" s="247"/>
      <c r="C15" s="247"/>
      <c r="D15" s="247"/>
      <c r="E15" s="247"/>
      <c r="F15" s="247"/>
    </row>
    <row r="16" spans="1:6" ht="12.75">
      <c r="A16" s="247"/>
      <c r="B16" s="247"/>
      <c r="C16" s="247"/>
      <c r="D16" s="247"/>
      <c r="E16" s="247"/>
      <c r="F16" s="247"/>
    </row>
    <row r="17" spans="1:6" ht="12.75">
      <c r="A17" s="247"/>
      <c r="B17" s="247"/>
      <c r="C17" s="247"/>
      <c r="D17" s="247"/>
      <c r="E17" s="247"/>
      <c r="F17" s="247"/>
    </row>
    <row r="18" spans="1:6" ht="12.75">
      <c r="A18" s="247"/>
      <c r="B18" s="247"/>
      <c r="C18" s="247"/>
      <c r="D18" s="247"/>
      <c r="E18" s="247"/>
      <c r="F18" s="247"/>
    </row>
    <row r="19" spans="1:6" ht="12.75">
      <c r="A19" s="247"/>
      <c r="B19" s="247"/>
      <c r="C19" s="247"/>
      <c r="D19" s="247"/>
      <c r="E19" s="247"/>
      <c r="F19" s="247"/>
    </row>
    <row r="20" spans="1:6" ht="12.75">
      <c r="A20" s="247"/>
      <c r="B20" s="247"/>
      <c r="C20" s="247"/>
      <c r="D20" s="247"/>
      <c r="E20" s="247"/>
      <c r="F20" s="247"/>
    </row>
    <row r="21" spans="1:6" ht="12.75">
      <c r="A21" s="247"/>
      <c r="B21" s="247"/>
      <c r="C21" s="247"/>
      <c r="D21" s="247"/>
      <c r="E21" s="247"/>
      <c r="F21" s="247"/>
    </row>
    <row r="22" spans="1:6" ht="12.75">
      <c r="A22" s="247"/>
      <c r="B22" s="247"/>
      <c r="C22" s="247"/>
      <c r="D22" s="247"/>
      <c r="E22" s="247"/>
      <c r="F22" s="247"/>
    </row>
    <row r="23" spans="1:6" ht="25.5" customHeight="1">
      <c r="A23" s="247"/>
      <c r="B23" s="247"/>
      <c r="C23" s="247"/>
      <c r="D23" s="247"/>
      <c r="E23" s="247"/>
      <c r="F23" s="247"/>
    </row>
  </sheetData>
  <sheetProtection/>
  <mergeCells count="9">
    <mergeCell ref="G4:G5"/>
    <mergeCell ref="A1:F1"/>
    <mergeCell ref="C4:C5"/>
    <mergeCell ref="D4:D5"/>
    <mergeCell ref="F4:F5"/>
    <mergeCell ref="A15:F23"/>
    <mergeCell ref="A4:A5"/>
    <mergeCell ref="B4:B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7.25390625" style="0" customWidth="1"/>
    <col min="2" max="2" width="14.875" style="0" customWidth="1"/>
    <col min="3" max="3" width="15.00390625" style="0" customWidth="1"/>
    <col min="4" max="4" width="23.375" style="0" customWidth="1"/>
    <col min="5" max="5" width="11.375" style="0" customWidth="1"/>
    <col min="6" max="6" width="12.375" style="0" customWidth="1"/>
  </cols>
  <sheetData>
    <row r="1" spans="1:6" ht="33.75" customHeight="1">
      <c r="A1" s="252" t="s">
        <v>34</v>
      </c>
      <c r="B1" s="252"/>
      <c r="C1" s="252"/>
      <c r="D1" s="252"/>
      <c r="E1" s="252"/>
      <c r="F1" s="252"/>
    </row>
    <row r="2" spans="1:6" ht="16.5" thickBot="1">
      <c r="A2" s="257" t="str">
        <f>CONCATENATE('Титул '!E21,"  ",'Титул '!G21)</f>
        <v>2019/2020  учебный год</v>
      </c>
      <c r="B2" s="257"/>
      <c r="C2" s="257"/>
      <c r="D2" s="257"/>
      <c r="E2" s="257"/>
      <c r="F2" s="257"/>
    </row>
    <row r="3" spans="1:6" ht="41.25" customHeight="1" thickBot="1">
      <c r="A3" s="253" t="s">
        <v>33</v>
      </c>
      <c r="B3" s="253" t="s">
        <v>27</v>
      </c>
      <c r="C3" s="253" t="s">
        <v>28</v>
      </c>
      <c r="D3" s="253" t="s">
        <v>29</v>
      </c>
      <c r="E3" s="255" t="s">
        <v>30</v>
      </c>
      <c r="F3" s="256"/>
    </row>
    <row r="4" spans="1:6" ht="16.5" thickBot="1">
      <c r="A4" s="254"/>
      <c r="B4" s="254"/>
      <c r="C4" s="254"/>
      <c r="D4" s="254"/>
      <c r="E4" s="37" t="s">
        <v>31</v>
      </c>
      <c r="F4" s="37" t="s">
        <v>32</v>
      </c>
    </row>
    <row r="5" spans="1:6" ht="16.5" thickBot="1">
      <c r="A5" s="35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15.75">
      <c r="A6" s="78">
        <v>1</v>
      </c>
      <c r="B6" s="75"/>
      <c r="C6" s="38"/>
      <c r="D6" s="38"/>
      <c r="E6" s="38"/>
      <c r="F6" s="39"/>
    </row>
    <row r="7" spans="1:6" ht="15.75">
      <c r="A7" s="79">
        <v>2</v>
      </c>
      <c r="B7" s="76"/>
      <c r="C7" s="7"/>
      <c r="D7" s="7"/>
      <c r="E7" s="7"/>
      <c r="F7" s="10"/>
    </row>
    <row r="8" spans="1:6" ht="15.75">
      <c r="A8" s="79">
        <v>3</v>
      </c>
      <c r="B8" s="76"/>
      <c r="C8" s="7"/>
      <c r="D8" s="7"/>
      <c r="E8" s="7"/>
      <c r="F8" s="10"/>
    </row>
    <row r="9" spans="1:6" ht="15.75">
      <c r="A9" s="79"/>
      <c r="B9" s="76"/>
      <c r="C9" s="7"/>
      <c r="D9" s="7"/>
      <c r="E9" s="7"/>
      <c r="F9" s="10"/>
    </row>
    <row r="10" spans="1:6" ht="15.75">
      <c r="A10" s="79"/>
      <c r="B10" s="76"/>
      <c r="C10" s="7"/>
      <c r="D10" s="7"/>
      <c r="E10" s="7"/>
      <c r="F10" s="10"/>
    </row>
    <row r="11" spans="1:6" ht="15.75">
      <c r="A11" s="79"/>
      <c r="B11" s="76"/>
      <c r="C11" s="7"/>
      <c r="D11" s="7"/>
      <c r="E11" s="7"/>
      <c r="F11" s="10"/>
    </row>
    <row r="12" spans="1:6" ht="15.75">
      <c r="A12" s="79"/>
      <c r="B12" s="76"/>
      <c r="C12" s="7"/>
      <c r="D12" s="7"/>
      <c r="E12" s="7"/>
      <c r="F12" s="10"/>
    </row>
    <row r="13" spans="1:6" ht="16.5" thickBot="1">
      <c r="A13" s="80"/>
      <c r="B13" s="77"/>
      <c r="C13" s="12"/>
      <c r="D13" s="12"/>
      <c r="E13" s="12"/>
      <c r="F13" s="13"/>
    </row>
  </sheetData>
  <sheetProtection/>
  <mergeCells count="7">
    <mergeCell ref="A1:F1"/>
    <mergeCell ref="C3:C4"/>
    <mergeCell ref="D3:D4"/>
    <mergeCell ref="E3:F3"/>
    <mergeCell ref="A3:A4"/>
    <mergeCell ref="B3:B4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H48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4.875" style="30" customWidth="1"/>
    <col min="2" max="2" width="32.125" style="30" customWidth="1"/>
    <col min="3" max="3" width="8.625" style="30" customWidth="1"/>
    <col min="4" max="4" width="11.25390625" style="30" customWidth="1"/>
    <col min="5" max="5" width="12.125" style="0" customWidth="1"/>
    <col min="6" max="6" width="16.125" style="0" customWidth="1"/>
    <col min="7" max="7" width="15.00390625" style="0" customWidth="1"/>
    <col min="8" max="8" width="9.75390625" style="0" customWidth="1"/>
  </cols>
  <sheetData>
    <row r="1" spans="1:8" ht="15.75">
      <c r="A1" s="178" t="s">
        <v>68</v>
      </c>
      <c r="B1" s="178"/>
      <c r="C1" s="178"/>
      <c r="D1" s="178"/>
      <c r="E1" s="178"/>
      <c r="F1" s="178"/>
      <c r="G1" s="178"/>
      <c r="H1" s="178"/>
    </row>
    <row r="2" spans="1:8" ht="16.5" thickBot="1">
      <c r="A2" s="257" t="str">
        <f>CONCATENATE('Титул '!E21,"  ",'Титул '!G21)</f>
        <v>2019/2020  учебный год</v>
      </c>
      <c r="B2" s="257"/>
      <c r="C2" s="257"/>
      <c r="D2" s="257"/>
      <c r="E2" s="257"/>
      <c r="F2" s="257"/>
      <c r="G2" s="257"/>
      <c r="H2" s="257"/>
    </row>
    <row r="3" spans="1:8" ht="66.75" customHeight="1" thickBot="1">
      <c r="A3" s="101" t="s">
        <v>6</v>
      </c>
      <c r="B3" s="258" t="s">
        <v>16</v>
      </c>
      <c r="C3" s="259"/>
      <c r="D3" s="102" t="s">
        <v>74</v>
      </c>
      <c r="E3" s="96" t="s">
        <v>75</v>
      </c>
      <c r="F3" s="96" t="s">
        <v>42</v>
      </c>
      <c r="G3" s="96" t="s">
        <v>26</v>
      </c>
      <c r="H3" s="108" t="s">
        <v>40</v>
      </c>
    </row>
    <row r="4" spans="1:8" ht="16.5" thickBot="1">
      <c r="A4" s="98">
        <v>1</v>
      </c>
      <c r="B4" s="260">
        <v>2</v>
      </c>
      <c r="C4" s="261"/>
      <c r="D4" s="99">
        <v>3</v>
      </c>
      <c r="E4" s="109">
        <v>4</v>
      </c>
      <c r="F4" s="109">
        <v>5</v>
      </c>
      <c r="G4" s="109">
        <v>6</v>
      </c>
      <c r="H4" s="110">
        <v>7</v>
      </c>
    </row>
    <row r="5" spans="1:8" ht="15.75">
      <c r="A5" s="223"/>
      <c r="B5" s="190"/>
      <c r="C5" s="29" t="s">
        <v>38</v>
      </c>
      <c r="D5" s="29"/>
      <c r="E5" s="114"/>
      <c r="F5" s="114"/>
      <c r="G5" s="232"/>
      <c r="H5" s="111">
        <f>SUM(D5:G5)</f>
        <v>0</v>
      </c>
    </row>
    <row r="6" spans="1:8" ht="15.75">
      <c r="A6" s="220"/>
      <c r="B6" s="176"/>
      <c r="C6" s="27" t="s">
        <v>39</v>
      </c>
      <c r="D6" s="27"/>
      <c r="E6" s="115"/>
      <c r="F6" s="115"/>
      <c r="G6" s="218"/>
      <c r="H6" s="111">
        <f aca="true" t="shared" si="0" ref="H6:H46">SUM(D6:G6)</f>
        <v>0</v>
      </c>
    </row>
    <row r="7" spans="1:8" ht="15.75">
      <c r="A7" s="219"/>
      <c r="B7" s="175"/>
      <c r="C7" s="29" t="s">
        <v>38</v>
      </c>
      <c r="D7" s="27"/>
      <c r="E7" s="115"/>
      <c r="F7" s="115"/>
      <c r="G7" s="216"/>
      <c r="H7" s="111">
        <f t="shared" si="0"/>
        <v>0</v>
      </c>
    </row>
    <row r="8" spans="1:8" ht="15.75">
      <c r="A8" s="220"/>
      <c r="B8" s="176"/>
      <c r="C8" s="27" t="s">
        <v>39</v>
      </c>
      <c r="D8" s="27"/>
      <c r="E8" s="115"/>
      <c r="F8" s="115"/>
      <c r="G8" s="218"/>
      <c r="H8" s="111">
        <f t="shared" si="0"/>
        <v>0</v>
      </c>
    </row>
    <row r="9" spans="1:8" ht="15.75">
      <c r="A9" s="219"/>
      <c r="B9" s="175"/>
      <c r="C9" s="29" t="s">
        <v>38</v>
      </c>
      <c r="D9" s="27"/>
      <c r="E9" s="115"/>
      <c r="F9" s="115"/>
      <c r="G9" s="216"/>
      <c r="H9" s="111">
        <f t="shared" si="0"/>
        <v>0</v>
      </c>
    </row>
    <row r="10" spans="1:8" ht="15.75">
      <c r="A10" s="220"/>
      <c r="B10" s="176"/>
      <c r="C10" s="27" t="s">
        <v>39</v>
      </c>
      <c r="D10" s="27"/>
      <c r="E10" s="115"/>
      <c r="F10" s="115"/>
      <c r="G10" s="218"/>
      <c r="H10" s="111">
        <f t="shared" si="0"/>
        <v>0</v>
      </c>
    </row>
    <row r="11" spans="1:8" ht="15.75">
      <c r="A11" s="219"/>
      <c r="B11" s="175"/>
      <c r="C11" s="29" t="s">
        <v>38</v>
      </c>
      <c r="D11" s="27"/>
      <c r="E11" s="115"/>
      <c r="F11" s="115"/>
      <c r="G11" s="216"/>
      <c r="H11" s="111">
        <f t="shared" si="0"/>
        <v>0</v>
      </c>
    </row>
    <row r="12" spans="1:8" ht="15.75">
      <c r="A12" s="220"/>
      <c r="B12" s="176"/>
      <c r="C12" s="27" t="s">
        <v>39</v>
      </c>
      <c r="D12" s="27"/>
      <c r="E12" s="115"/>
      <c r="F12" s="115"/>
      <c r="G12" s="218"/>
      <c r="H12" s="111">
        <f t="shared" si="0"/>
        <v>0</v>
      </c>
    </row>
    <row r="13" spans="1:8" ht="15.75">
      <c r="A13" s="219"/>
      <c r="B13" s="175"/>
      <c r="C13" s="29" t="s">
        <v>38</v>
      </c>
      <c r="D13" s="27"/>
      <c r="E13" s="115"/>
      <c r="F13" s="115"/>
      <c r="G13" s="216"/>
      <c r="H13" s="111">
        <f t="shared" si="0"/>
        <v>0</v>
      </c>
    </row>
    <row r="14" spans="1:8" ht="15.75">
      <c r="A14" s="220"/>
      <c r="B14" s="176"/>
      <c r="C14" s="27" t="s">
        <v>39</v>
      </c>
      <c r="D14" s="27"/>
      <c r="E14" s="115"/>
      <c r="F14" s="115"/>
      <c r="G14" s="218"/>
      <c r="H14" s="111">
        <f t="shared" si="0"/>
        <v>0</v>
      </c>
    </row>
    <row r="15" spans="1:8" ht="15.75">
      <c r="A15" s="219"/>
      <c r="B15" s="175"/>
      <c r="C15" s="29" t="s">
        <v>38</v>
      </c>
      <c r="D15" s="27"/>
      <c r="E15" s="115"/>
      <c r="F15" s="115"/>
      <c r="G15" s="216"/>
      <c r="H15" s="111">
        <f t="shared" si="0"/>
        <v>0</v>
      </c>
    </row>
    <row r="16" spans="1:8" ht="15.75">
      <c r="A16" s="220"/>
      <c r="B16" s="176"/>
      <c r="C16" s="27" t="s">
        <v>39</v>
      </c>
      <c r="D16" s="27"/>
      <c r="E16" s="115"/>
      <c r="F16" s="115"/>
      <c r="G16" s="218"/>
      <c r="H16" s="111">
        <f t="shared" si="0"/>
        <v>0</v>
      </c>
    </row>
    <row r="17" spans="1:8" ht="15.75">
      <c r="A17" s="219"/>
      <c r="B17" s="175"/>
      <c r="C17" s="29" t="s">
        <v>38</v>
      </c>
      <c r="D17" s="27"/>
      <c r="E17" s="115"/>
      <c r="F17" s="115"/>
      <c r="G17" s="216"/>
      <c r="H17" s="111">
        <f t="shared" si="0"/>
        <v>0</v>
      </c>
    </row>
    <row r="18" spans="1:8" ht="15.75">
      <c r="A18" s="220"/>
      <c r="B18" s="176"/>
      <c r="C18" s="27" t="s">
        <v>39</v>
      </c>
      <c r="D18" s="27"/>
      <c r="E18" s="115"/>
      <c r="F18" s="115"/>
      <c r="G18" s="218"/>
      <c r="H18" s="111">
        <f t="shared" si="0"/>
        <v>0</v>
      </c>
    </row>
    <row r="19" spans="1:8" ht="15.75">
      <c r="A19" s="219"/>
      <c r="B19" s="175"/>
      <c r="C19" s="29" t="s">
        <v>38</v>
      </c>
      <c r="D19" s="27"/>
      <c r="E19" s="115"/>
      <c r="F19" s="115"/>
      <c r="G19" s="216"/>
      <c r="H19" s="111">
        <f t="shared" si="0"/>
        <v>0</v>
      </c>
    </row>
    <row r="20" spans="1:8" ht="15.75">
      <c r="A20" s="220"/>
      <c r="B20" s="176"/>
      <c r="C20" s="27" t="s">
        <v>39</v>
      </c>
      <c r="D20" s="27"/>
      <c r="E20" s="115"/>
      <c r="F20" s="115"/>
      <c r="G20" s="218"/>
      <c r="H20" s="111">
        <f t="shared" si="0"/>
        <v>0</v>
      </c>
    </row>
    <row r="21" spans="1:8" ht="15.75">
      <c r="A21" s="219"/>
      <c r="B21" s="175"/>
      <c r="C21" s="29" t="s">
        <v>38</v>
      </c>
      <c r="D21" s="27"/>
      <c r="E21" s="115"/>
      <c r="F21" s="115"/>
      <c r="G21" s="216"/>
      <c r="H21" s="111">
        <f t="shared" si="0"/>
        <v>0</v>
      </c>
    </row>
    <row r="22" spans="1:8" ht="15.75">
      <c r="A22" s="220"/>
      <c r="B22" s="176"/>
      <c r="C22" s="27" t="s">
        <v>39</v>
      </c>
      <c r="D22" s="27"/>
      <c r="E22" s="115"/>
      <c r="F22" s="115"/>
      <c r="G22" s="218"/>
      <c r="H22" s="111">
        <f t="shared" si="0"/>
        <v>0</v>
      </c>
    </row>
    <row r="23" spans="1:8" ht="15.75">
      <c r="A23" s="219"/>
      <c r="B23" s="175"/>
      <c r="C23" s="29" t="s">
        <v>38</v>
      </c>
      <c r="D23" s="27"/>
      <c r="E23" s="115"/>
      <c r="F23" s="115"/>
      <c r="G23" s="216"/>
      <c r="H23" s="111">
        <f t="shared" si="0"/>
        <v>0</v>
      </c>
    </row>
    <row r="24" spans="1:8" ht="15.75">
      <c r="A24" s="220"/>
      <c r="B24" s="176"/>
      <c r="C24" s="27" t="s">
        <v>39</v>
      </c>
      <c r="D24" s="27"/>
      <c r="E24" s="115"/>
      <c r="F24" s="115"/>
      <c r="G24" s="218"/>
      <c r="H24" s="111">
        <f t="shared" si="0"/>
        <v>0</v>
      </c>
    </row>
    <row r="25" spans="1:8" ht="15.75">
      <c r="A25" s="219"/>
      <c r="B25" s="175"/>
      <c r="C25" s="29" t="s">
        <v>38</v>
      </c>
      <c r="D25" s="27"/>
      <c r="E25" s="115"/>
      <c r="F25" s="115"/>
      <c r="G25" s="216"/>
      <c r="H25" s="111">
        <f t="shared" si="0"/>
        <v>0</v>
      </c>
    </row>
    <row r="26" spans="1:8" ht="15.75">
      <c r="A26" s="220"/>
      <c r="B26" s="176"/>
      <c r="C26" s="27" t="s">
        <v>39</v>
      </c>
      <c r="D26" s="27"/>
      <c r="E26" s="115"/>
      <c r="F26" s="115"/>
      <c r="G26" s="218"/>
      <c r="H26" s="111">
        <f t="shared" si="0"/>
        <v>0</v>
      </c>
    </row>
    <row r="27" spans="1:8" ht="15.75">
      <c r="A27" s="219"/>
      <c r="B27" s="175"/>
      <c r="C27" s="29" t="s">
        <v>38</v>
      </c>
      <c r="D27" s="27"/>
      <c r="E27" s="115"/>
      <c r="F27" s="115"/>
      <c r="G27" s="216"/>
      <c r="H27" s="111">
        <f t="shared" si="0"/>
        <v>0</v>
      </c>
    </row>
    <row r="28" spans="1:8" ht="15.75">
      <c r="A28" s="220"/>
      <c r="B28" s="176"/>
      <c r="C28" s="27" t="s">
        <v>39</v>
      </c>
      <c r="D28" s="27"/>
      <c r="E28" s="115"/>
      <c r="F28" s="115"/>
      <c r="G28" s="218"/>
      <c r="H28" s="111">
        <f t="shared" si="0"/>
        <v>0</v>
      </c>
    </row>
    <row r="29" spans="1:8" ht="15.75">
      <c r="A29" s="219"/>
      <c r="B29" s="175"/>
      <c r="C29" s="29" t="s">
        <v>38</v>
      </c>
      <c r="D29" s="27"/>
      <c r="E29" s="115"/>
      <c r="F29" s="115"/>
      <c r="G29" s="216"/>
      <c r="H29" s="111">
        <f t="shared" si="0"/>
        <v>0</v>
      </c>
    </row>
    <row r="30" spans="1:8" ht="15.75">
      <c r="A30" s="220"/>
      <c r="B30" s="176"/>
      <c r="C30" s="27" t="s">
        <v>39</v>
      </c>
      <c r="D30" s="27"/>
      <c r="E30" s="115"/>
      <c r="F30" s="115"/>
      <c r="G30" s="218"/>
      <c r="H30" s="111">
        <f t="shared" si="0"/>
        <v>0</v>
      </c>
    </row>
    <row r="31" spans="1:8" ht="15.75">
      <c r="A31" s="219"/>
      <c r="B31" s="175"/>
      <c r="C31" s="29" t="s">
        <v>38</v>
      </c>
      <c r="D31" s="27"/>
      <c r="E31" s="115"/>
      <c r="F31" s="115"/>
      <c r="G31" s="216"/>
      <c r="H31" s="111">
        <f t="shared" si="0"/>
        <v>0</v>
      </c>
    </row>
    <row r="32" spans="1:8" ht="15.75">
      <c r="A32" s="220"/>
      <c r="B32" s="176"/>
      <c r="C32" s="27" t="s">
        <v>39</v>
      </c>
      <c r="D32" s="27"/>
      <c r="E32" s="115"/>
      <c r="F32" s="115"/>
      <c r="G32" s="218"/>
      <c r="H32" s="111">
        <f t="shared" si="0"/>
        <v>0</v>
      </c>
    </row>
    <row r="33" spans="1:8" ht="15.75">
      <c r="A33" s="219"/>
      <c r="B33" s="175"/>
      <c r="C33" s="29" t="s">
        <v>38</v>
      </c>
      <c r="D33" s="27"/>
      <c r="E33" s="115"/>
      <c r="F33" s="115"/>
      <c r="G33" s="216"/>
      <c r="H33" s="111">
        <f t="shared" si="0"/>
        <v>0</v>
      </c>
    </row>
    <row r="34" spans="1:8" ht="15.75">
      <c r="A34" s="220"/>
      <c r="B34" s="176"/>
      <c r="C34" s="27" t="s">
        <v>39</v>
      </c>
      <c r="D34" s="27"/>
      <c r="E34" s="115"/>
      <c r="F34" s="115"/>
      <c r="G34" s="218"/>
      <c r="H34" s="111">
        <f t="shared" si="0"/>
        <v>0</v>
      </c>
    </row>
    <row r="35" spans="1:8" ht="15.75">
      <c r="A35" s="219"/>
      <c r="B35" s="175"/>
      <c r="C35" s="29" t="s">
        <v>38</v>
      </c>
      <c r="D35" s="27"/>
      <c r="E35" s="115"/>
      <c r="F35" s="115"/>
      <c r="G35" s="216"/>
      <c r="H35" s="111">
        <f t="shared" si="0"/>
        <v>0</v>
      </c>
    </row>
    <row r="36" spans="1:8" ht="15.75">
      <c r="A36" s="220"/>
      <c r="B36" s="176"/>
      <c r="C36" s="27" t="s">
        <v>39</v>
      </c>
      <c r="D36" s="27"/>
      <c r="E36" s="115"/>
      <c r="F36" s="115"/>
      <c r="G36" s="218"/>
      <c r="H36" s="111">
        <f t="shared" si="0"/>
        <v>0</v>
      </c>
    </row>
    <row r="37" spans="1:8" ht="15.75">
      <c r="A37" s="219"/>
      <c r="B37" s="175"/>
      <c r="C37" s="29" t="s">
        <v>38</v>
      </c>
      <c r="D37" s="27"/>
      <c r="E37" s="115"/>
      <c r="F37" s="115"/>
      <c r="G37" s="216"/>
      <c r="H37" s="111">
        <f t="shared" si="0"/>
        <v>0</v>
      </c>
    </row>
    <row r="38" spans="1:8" ht="15.75">
      <c r="A38" s="220"/>
      <c r="B38" s="176"/>
      <c r="C38" s="27" t="s">
        <v>39</v>
      </c>
      <c r="D38" s="27"/>
      <c r="E38" s="115"/>
      <c r="F38" s="115"/>
      <c r="G38" s="218"/>
      <c r="H38" s="111">
        <f t="shared" si="0"/>
        <v>0</v>
      </c>
    </row>
    <row r="39" spans="1:8" ht="15.75">
      <c r="A39" s="219"/>
      <c r="B39" s="175"/>
      <c r="C39" s="29" t="s">
        <v>38</v>
      </c>
      <c r="D39" s="27"/>
      <c r="E39" s="115"/>
      <c r="F39" s="115"/>
      <c r="G39" s="216"/>
      <c r="H39" s="111">
        <f t="shared" si="0"/>
        <v>0</v>
      </c>
    </row>
    <row r="40" spans="1:8" ht="15.75">
      <c r="A40" s="220"/>
      <c r="B40" s="176"/>
      <c r="C40" s="27" t="s">
        <v>39</v>
      </c>
      <c r="D40" s="27"/>
      <c r="E40" s="115"/>
      <c r="F40" s="115"/>
      <c r="G40" s="218"/>
      <c r="H40" s="111">
        <f t="shared" si="0"/>
        <v>0</v>
      </c>
    </row>
    <row r="41" spans="1:8" ht="15.75">
      <c r="A41" s="219"/>
      <c r="B41" s="175"/>
      <c r="C41" s="29" t="s">
        <v>38</v>
      </c>
      <c r="D41" s="27"/>
      <c r="E41" s="115"/>
      <c r="F41" s="115"/>
      <c r="G41" s="216"/>
      <c r="H41" s="111">
        <f t="shared" si="0"/>
        <v>0</v>
      </c>
    </row>
    <row r="42" spans="1:8" ht="15.75">
      <c r="A42" s="220"/>
      <c r="B42" s="176"/>
      <c r="C42" s="27" t="s">
        <v>39</v>
      </c>
      <c r="D42" s="27"/>
      <c r="E42" s="115"/>
      <c r="F42" s="115"/>
      <c r="G42" s="218"/>
      <c r="H42" s="111">
        <f t="shared" si="0"/>
        <v>0</v>
      </c>
    </row>
    <row r="43" spans="1:8" ht="15.75">
      <c r="A43" s="219"/>
      <c r="B43" s="175"/>
      <c r="C43" s="29" t="s">
        <v>38</v>
      </c>
      <c r="D43" s="27"/>
      <c r="E43" s="115"/>
      <c r="F43" s="115"/>
      <c r="G43" s="216"/>
      <c r="H43" s="111">
        <f t="shared" si="0"/>
        <v>0</v>
      </c>
    </row>
    <row r="44" spans="1:8" ht="15.75">
      <c r="A44" s="220"/>
      <c r="B44" s="176"/>
      <c r="C44" s="27" t="s">
        <v>39</v>
      </c>
      <c r="D44" s="27"/>
      <c r="E44" s="115"/>
      <c r="F44" s="115"/>
      <c r="G44" s="218"/>
      <c r="H44" s="111">
        <f t="shared" si="0"/>
        <v>0</v>
      </c>
    </row>
    <row r="45" spans="1:8" ht="15.75">
      <c r="A45" s="219"/>
      <c r="B45" s="175"/>
      <c r="C45" s="29" t="s">
        <v>38</v>
      </c>
      <c r="D45" s="27"/>
      <c r="E45" s="115"/>
      <c r="F45" s="115"/>
      <c r="G45" s="216"/>
      <c r="H45" s="111">
        <f t="shared" si="0"/>
        <v>0</v>
      </c>
    </row>
    <row r="46" spans="1:8" ht="16.5" thickBot="1">
      <c r="A46" s="233"/>
      <c r="B46" s="234"/>
      <c r="C46" s="28" t="s">
        <v>39</v>
      </c>
      <c r="D46" s="24"/>
      <c r="E46" s="116"/>
      <c r="F46" s="116"/>
      <c r="G46" s="217"/>
      <c r="H46" s="111">
        <f t="shared" si="0"/>
        <v>0</v>
      </c>
    </row>
    <row r="47" spans="1:8" ht="16.5" customHeight="1">
      <c r="A47" s="195" t="s">
        <v>5</v>
      </c>
      <c r="B47" s="262"/>
      <c r="C47" s="100" t="s">
        <v>38</v>
      </c>
      <c r="D47" s="95">
        <f aca="true" t="shared" si="1" ref="D47:H48">D5+D7+D9+D11+D13+D15+D17+D19+D21+D23+D25+D27+D29+D31+D33+D35+D37+D39+D41+D43+D45</f>
        <v>0</v>
      </c>
      <c r="E47" s="95">
        <f t="shared" si="1"/>
        <v>0</v>
      </c>
      <c r="F47" s="95"/>
      <c r="G47" s="95">
        <f t="shared" si="1"/>
        <v>0</v>
      </c>
      <c r="H47" s="48">
        <f t="shared" si="1"/>
        <v>0</v>
      </c>
    </row>
    <row r="48" spans="1:8" ht="16.5" thickBot="1">
      <c r="A48" s="197"/>
      <c r="B48" s="263"/>
      <c r="C48" s="112" t="s">
        <v>39</v>
      </c>
      <c r="D48" s="112">
        <f t="shared" si="1"/>
        <v>0</v>
      </c>
      <c r="E48" s="112">
        <f t="shared" si="1"/>
        <v>0</v>
      </c>
      <c r="F48" s="112"/>
      <c r="G48" s="112">
        <f t="shared" si="1"/>
        <v>0</v>
      </c>
      <c r="H48" s="113">
        <f t="shared" si="1"/>
        <v>0</v>
      </c>
    </row>
  </sheetData>
  <sheetProtection formatCells="0" formatRows="0" insertColumns="0" insertHyperlinks="0"/>
  <mergeCells count="68">
    <mergeCell ref="A13:A14"/>
    <mergeCell ref="A35:A36"/>
    <mergeCell ref="A37:A38"/>
    <mergeCell ref="A47:B48"/>
    <mergeCell ref="A1:H1"/>
    <mergeCell ref="A5:A6"/>
    <mergeCell ref="A7:A8"/>
    <mergeCell ref="A9:A10"/>
    <mergeCell ref="A11:A12"/>
    <mergeCell ref="A39:A40"/>
    <mergeCell ref="A41:A42"/>
    <mergeCell ref="B41:B42"/>
    <mergeCell ref="B43:B44"/>
    <mergeCell ref="B37:B38"/>
    <mergeCell ref="B39:B40"/>
    <mergeCell ref="A43:A44"/>
    <mergeCell ref="B29:B30"/>
    <mergeCell ref="B35:B36"/>
    <mergeCell ref="B31:B32"/>
    <mergeCell ref="B45:B46"/>
    <mergeCell ref="A21:A22"/>
    <mergeCell ref="A23:A24"/>
    <mergeCell ref="A25:A26"/>
    <mergeCell ref="A27:A28"/>
    <mergeCell ref="A29:A30"/>
    <mergeCell ref="A31:A32"/>
    <mergeCell ref="A33:A34"/>
    <mergeCell ref="B33:B34"/>
    <mergeCell ref="A45:A46"/>
    <mergeCell ref="B3:C3"/>
    <mergeCell ref="B4:C4"/>
    <mergeCell ref="B5:B6"/>
    <mergeCell ref="B7:B8"/>
    <mergeCell ref="B25:B26"/>
    <mergeCell ref="B27:B28"/>
    <mergeCell ref="B23:B24"/>
    <mergeCell ref="B9:B10"/>
    <mergeCell ref="B11:B12"/>
    <mergeCell ref="B13:B14"/>
    <mergeCell ref="B15:B16"/>
    <mergeCell ref="B17:B18"/>
    <mergeCell ref="B19:B20"/>
    <mergeCell ref="B21:B22"/>
    <mergeCell ref="A15:A16"/>
    <mergeCell ref="A17:A18"/>
    <mergeCell ref="A19:A20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A2:H2"/>
    <mergeCell ref="G41:G42"/>
    <mergeCell ref="G43:G44"/>
    <mergeCell ref="G45:G46"/>
    <mergeCell ref="G29:G30"/>
    <mergeCell ref="G31:G32"/>
    <mergeCell ref="G33:G34"/>
    <mergeCell ref="G35:G36"/>
    <mergeCell ref="G37:G38"/>
    <mergeCell ref="G39:G4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E38"/>
  <sheetViews>
    <sheetView zoomScalePageLayoutView="0" workbookViewId="0" topLeftCell="A1">
      <selection activeCell="A36" sqref="A36:E36"/>
    </sheetView>
  </sheetViews>
  <sheetFormatPr defaultColWidth="9.00390625" defaultRowHeight="12.75"/>
  <cols>
    <col min="1" max="1" width="4.875" style="62" customWidth="1"/>
    <col min="2" max="2" width="44.375" style="62" customWidth="1"/>
    <col min="3" max="3" width="15.125" style="62" customWidth="1"/>
    <col min="4" max="4" width="61.625" style="62" customWidth="1"/>
    <col min="5" max="5" width="18.00390625" style="62" customWidth="1"/>
  </cols>
  <sheetData>
    <row r="1" spans="1:5" ht="15.75">
      <c r="A1" s="265" t="s">
        <v>46</v>
      </c>
      <c r="B1" s="265"/>
      <c r="C1" s="265"/>
      <c r="D1" s="265"/>
      <c r="E1" s="265"/>
    </row>
    <row r="2" spans="1:5" ht="16.5" thickBot="1">
      <c r="A2" s="266" t="str">
        <f>CONCATENATE('Титул '!E21,"  ",'Титул '!G21)</f>
        <v>2019/2020  учебный год</v>
      </c>
      <c r="B2" s="266"/>
      <c r="C2" s="266"/>
      <c r="D2" s="266"/>
      <c r="E2" s="266"/>
    </row>
    <row r="3" spans="1:5" ht="48" thickBot="1">
      <c r="A3" s="69" t="s">
        <v>33</v>
      </c>
      <c r="B3" s="70" t="s">
        <v>21</v>
      </c>
      <c r="C3" s="70" t="s">
        <v>43</v>
      </c>
      <c r="D3" s="70" t="s">
        <v>44</v>
      </c>
      <c r="E3" s="71" t="s">
        <v>45</v>
      </c>
    </row>
    <row r="4" spans="1:5" ht="92.25" customHeight="1">
      <c r="A4" s="68">
        <v>1</v>
      </c>
      <c r="B4" s="118"/>
      <c r="C4" s="119"/>
      <c r="D4" s="120"/>
      <c r="E4" s="119"/>
    </row>
    <row r="5" spans="1:5" ht="32.25" customHeight="1">
      <c r="A5" s="63"/>
      <c r="B5" s="59"/>
      <c r="C5" s="59"/>
      <c r="D5" s="59"/>
      <c r="E5" s="64"/>
    </row>
    <row r="6" spans="1:5" ht="20.25">
      <c r="A6" s="63"/>
      <c r="B6" s="59"/>
      <c r="C6" s="59"/>
      <c r="D6" s="59"/>
      <c r="E6" s="64"/>
    </row>
    <row r="7" spans="1:5" ht="20.25">
      <c r="A7" s="63"/>
      <c r="B7" s="59"/>
      <c r="C7" s="59"/>
      <c r="D7" s="59"/>
      <c r="E7" s="64"/>
    </row>
    <row r="8" spans="1:5" ht="20.25">
      <c r="A8" s="63"/>
      <c r="B8" s="59"/>
      <c r="C8" s="59"/>
      <c r="D8" s="59"/>
      <c r="E8" s="64"/>
    </row>
    <row r="9" spans="1:5" ht="20.25">
      <c r="A9" s="63"/>
      <c r="B9" s="59"/>
      <c r="C9" s="59"/>
      <c r="D9" s="59"/>
      <c r="E9" s="64"/>
    </row>
    <row r="10" spans="1:5" ht="20.25">
      <c r="A10" s="63"/>
      <c r="B10" s="59"/>
      <c r="C10" s="59"/>
      <c r="D10" s="59"/>
      <c r="E10" s="64"/>
    </row>
    <row r="11" spans="1:5" ht="20.25">
      <c r="A11" s="63"/>
      <c r="B11" s="59"/>
      <c r="C11" s="59"/>
      <c r="D11" s="59"/>
      <c r="E11" s="64"/>
    </row>
    <row r="12" spans="1:5" ht="20.25">
      <c r="A12" s="63"/>
      <c r="B12" s="59"/>
      <c r="C12" s="59"/>
      <c r="D12" s="59"/>
      <c r="E12" s="64"/>
    </row>
    <row r="13" spans="1:5" ht="20.25">
      <c r="A13" s="63"/>
      <c r="B13" s="59"/>
      <c r="C13" s="59"/>
      <c r="D13" s="59"/>
      <c r="E13" s="64"/>
    </row>
    <row r="14" spans="1:5" ht="20.25">
      <c r="A14" s="63"/>
      <c r="B14" s="59"/>
      <c r="C14" s="59"/>
      <c r="D14" s="59"/>
      <c r="E14" s="64"/>
    </row>
    <row r="15" spans="1:5" ht="20.25">
      <c r="A15" s="63"/>
      <c r="B15" s="59"/>
      <c r="C15" s="59"/>
      <c r="D15" s="59"/>
      <c r="E15" s="64"/>
    </row>
    <row r="16" spans="1:5" ht="20.25">
      <c r="A16" s="63"/>
      <c r="B16" s="59"/>
      <c r="C16" s="59"/>
      <c r="D16" s="59"/>
      <c r="E16" s="64"/>
    </row>
    <row r="17" spans="1:5" ht="20.25">
      <c r="A17" s="63"/>
      <c r="B17" s="59"/>
      <c r="C17" s="59"/>
      <c r="D17" s="59"/>
      <c r="E17" s="64"/>
    </row>
    <row r="18" spans="1:5" ht="20.25">
      <c r="A18" s="63"/>
      <c r="B18" s="59"/>
      <c r="C18" s="59"/>
      <c r="D18" s="59"/>
      <c r="E18" s="64"/>
    </row>
    <row r="19" spans="1:5" ht="20.25">
      <c r="A19" s="63"/>
      <c r="B19" s="59"/>
      <c r="C19" s="59"/>
      <c r="D19" s="59"/>
      <c r="E19" s="64"/>
    </row>
    <row r="20" spans="1:5" ht="20.25">
      <c r="A20" s="63"/>
      <c r="B20" s="59"/>
      <c r="C20" s="59"/>
      <c r="D20" s="59"/>
      <c r="E20" s="64"/>
    </row>
    <row r="21" spans="1:5" ht="20.25">
      <c r="A21" s="63"/>
      <c r="B21" s="59"/>
      <c r="C21" s="59"/>
      <c r="D21" s="59"/>
      <c r="E21" s="64"/>
    </row>
    <row r="22" spans="1:5" ht="20.25">
      <c r="A22" s="63"/>
      <c r="B22" s="59"/>
      <c r="C22" s="59"/>
      <c r="D22" s="59"/>
      <c r="E22" s="64"/>
    </row>
    <row r="23" spans="1:5" ht="20.25">
      <c r="A23" s="63"/>
      <c r="B23" s="59"/>
      <c r="C23" s="59"/>
      <c r="D23" s="59"/>
      <c r="E23" s="64"/>
    </row>
    <row r="24" spans="1:5" ht="20.25">
      <c r="A24" s="63"/>
      <c r="B24" s="59"/>
      <c r="C24" s="59"/>
      <c r="D24" s="59"/>
      <c r="E24" s="64"/>
    </row>
    <row r="25" spans="1:5" ht="20.25">
      <c r="A25" s="63"/>
      <c r="B25" s="59"/>
      <c r="C25" s="59"/>
      <c r="D25" s="59"/>
      <c r="E25" s="64"/>
    </row>
    <row r="26" spans="1:5" ht="20.25">
      <c r="A26" s="63"/>
      <c r="B26" s="59"/>
      <c r="C26" s="59"/>
      <c r="D26" s="59"/>
      <c r="E26" s="64"/>
    </row>
    <row r="27" spans="1:5" ht="20.25">
      <c r="A27" s="63"/>
      <c r="B27" s="59"/>
      <c r="C27" s="59"/>
      <c r="D27" s="59"/>
      <c r="E27" s="64"/>
    </row>
    <row r="28" spans="1:5" ht="20.25">
      <c r="A28" s="63"/>
      <c r="B28" s="59"/>
      <c r="C28" s="59"/>
      <c r="D28" s="59"/>
      <c r="E28" s="64"/>
    </row>
    <row r="29" spans="1:5" ht="20.25">
      <c r="A29" s="63"/>
      <c r="B29" s="59"/>
      <c r="C29" s="59"/>
      <c r="D29" s="59"/>
      <c r="E29" s="64"/>
    </row>
    <row r="30" spans="1:5" ht="20.25">
      <c r="A30" s="63"/>
      <c r="B30" s="59"/>
      <c r="C30" s="59"/>
      <c r="D30" s="59"/>
      <c r="E30" s="64"/>
    </row>
    <row r="31" spans="1:5" ht="20.25">
      <c r="A31" s="63"/>
      <c r="B31" s="59"/>
      <c r="C31" s="59"/>
      <c r="D31" s="59"/>
      <c r="E31" s="64"/>
    </row>
    <row r="32" spans="1:5" ht="20.25">
      <c r="A32" s="63"/>
      <c r="B32" s="59"/>
      <c r="C32" s="59"/>
      <c r="D32" s="59"/>
      <c r="E32" s="64"/>
    </row>
    <row r="33" spans="1:5" ht="20.25">
      <c r="A33" s="63"/>
      <c r="B33" s="59"/>
      <c r="C33" s="59"/>
      <c r="D33" s="59"/>
      <c r="E33" s="64"/>
    </row>
    <row r="34" spans="1:5" ht="21" thickBot="1">
      <c r="A34" s="65"/>
      <c r="B34" s="66"/>
      <c r="C34" s="66"/>
      <c r="D34" s="66"/>
      <c r="E34" s="67"/>
    </row>
    <row r="35" spans="1:5" ht="20.25">
      <c r="A35" s="60"/>
      <c r="B35" s="60"/>
      <c r="C35" s="60"/>
      <c r="D35" s="60"/>
      <c r="E35" s="60"/>
    </row>
    <row r="36" spans="1:5" ht="31.5" customHeight="1">
      <c r="A36" s="264" t="s">
        <v>116</v>
      </c>
      <c r="B36" s="264"/>
      <c r="C36" s="264"/>
      <c r="D36" s="264"/>
      <c r="E36" s="264"/>
    </row>
    <row r="37" spans="1:5" ht="15.75">
      <c r="A37" s="264" t="s">
        <v>115</v>
      </c>
      <c r="B37" s="264"/>
      <c r="C37" s="264"/>
      <c r="D37" s="264"/>
      <c r="E37" s="264"/>
    </row>
    <row r="38" spans="1:5" ht="18.75">
      <c r="A38" s="61"/>
      <c r="B38" s="61"/>
      <c r="C38" s="61"/>
      <c r="D38" s="61"/>
      <c r="E38" s="61"/>
    </row>
  </sheetData>
  <sheetProtection/>
  <mergeCells count="4">
    <mergeCell ref="A36:E36"/>
    <mergeCell ref="A37:E37"/>
    <mergeCell ref="A1:E1"/>
    <mergeCell ref="A2:E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G28"/>
  <sheetViews>
    <sheetView zoomScalePageLayoutView="0" workbookViewId="0" topLeftCell="A3">
      <selection activeCell="A28" sqref="A28"/>
    </sheetView>
  </sheetViews>
  <sheetFormatPr defaultColWidth="9.00390625" defaultRowHeight="12.75"/>
  <cols>
    <col min="1" max="1" width="43.375" style="2" customWidth="1"/>
    <col min="2" max="2" width="15.75390625" style="2" customWidth="1"/>
    <col min="3" max="3" width="17.25390625" style="2" customWidth="1"/>
    <col min="4" max="4" width="9.125" style="2" customWidth="1"/>
  </cols>
  <sheetData>
    <row r="1" spans="1:3" ht="21" customHeight="1">
      <c r="A1" s="243" t="s">
        <v>17</v>
      </c>
      <c r="B1" s="243"/>
      <c r="C1" s="243"/>
    </row>
    <row r="2" spans="1:7" ht="21" customHeight="1">
      <c r="A2" s="243" t="str">
        <f>CONCATENATE('Титул '!E21,"  ",'Титул '!G21)</f>
        <v>2019/2020  учебный год</v>
      </c>
      <c r="B2" s="243"/>
      <c r="C2" s="243"/>
      <c r="D2" s="72"/>
      <c r="E2" s="72"/>
      <c r="F2" s="72"/>
      <c r="G2" s="72"/>
    </row>
    <row r="3" spans="1:3" ht="21" customHeight="1">
      <c r="A3" s="72"/>
      <c r="B3" s="72"/>
      <c r="C3" s="72"/>
    </row>
    <row r="4" ht="13.5" thickBot="1"/>
    <row r="5" spans="1:3" ht="18.75" customHeight="1">
      <c r="A5" s="272" t="s">
        <v>18</v>
      </c>
      <c r="B5" s="270" t="s">
        <v>47</v>
      </c>
      <c r="C5" s="271"/>
    </row>
    <row r="6" spans="1:3" ht="16.5" customHeight="1" thickBot="1">
      <c r="A6" s="273"/>
      <c r="B6" s="12" t="s">
        <v>8</v>
      </c>
      <c r="C6" s="13" t="s">
        <v>9</v>
      </c>
    </row>
    <row r="7" spans="1:3" ht="15.75">
      <c r="A7" s="14" t="s">
        <v>19</v>
      </c>
      <c r="B7" s="145">
        <f>'1 Учебная работа'!D5</f>
        <v>0</v>
      </c>
      <c r="C7" s="146">
        <f>'1 Учебная работа'!J5</f>
        <v>0</v>
      </c>
    </row>
    <row r="8" spans="1:3" ht="15.75">
      <c r="A8" s="11" t="s">
        <v>106</v>
      </c>
      <c r="B8" s="7">
        <f>'2 Учебно-методическая работа'!P30</f>
        <v>0</v>
      </c>
      <c r="C8" s="10">
        <f>'2 Учебно-методическая работа'!P31</f>
        <v>0</v>
      </c>
    </row>
    <row r="9" spans="1:3" ht="15.75">
      <c r="A9" s="11" t="s">
        <v>107</v>
      </c>
      <c r="B9" s="7">
        <f>'3. Научно-исследов работа'!H48</f>
        <v>0</v>
      </c>
      <c r="C9" s="10">
        <f>'3. Научно-исследов работа'!H49</f>
        <v>0</v>
      </c>
    </row>
    <row r="10" spans="1:3" ht="16.5" thickBot="1">
      <c r="A10" s="15" t="s">
        <v>108</v>
      </c>
      <c r="B10" s="16">
        <f>'6. Организационно-метод работа'!H47</f>
        <v>0</v>
      </c>
      <c r="C10" s="17">
        <f>'6. Организационно-метод работа'!H48</f>
        <v>0</v>
      </c>
    </row>
    <row r="11" spans="1:3" ht="16.5" thickBot="1">
      <c r="A11" s="18" t="s">
        <v>20</v>
      </c>
      <c r="B11" s="19">
        <f>SUM(B7:B10)</f>
        <v>0</v>
      </c>
      <c r="C11" s="20">
        <f>SUM(C7:C10)</f>
        <v>0</v>
      </c>
    </row>
    <row r="12" spans="1:3" ht="13.5" thickBot="1">
      <c r="A12"/>
      <c r="B12"/>
      <c r="C12"/>
    </row>
    <row r="13" spans="1:3" ht="48" thickBot="1">
      <c r="A13" s="94" t="s">
        <v>61</v>
      </c>
      <c r="B13" s="267"/>
      <c r="C13" s="268"/>
    </row>
    <row r="14" spans="1:3" ht="16.5" thickBot="1">
      <c r="A14" s="94" t="s">
        <v>109</v>
      </c>
      <c r="B14" s="267"/>
      <c r="C14" s="268"/>
    </row>
    <row r="15" spans="1:3" ht="16.5" thickBot="1">
      <c r="A15" s="94" t="s">
        <v>110</v>
      </c>
      <c r="B15" s="267"/>
      <c r="C15" s="268"/>
    </row>
    <row r="16" spans="1:3" ht="15.75">
      <c r="A16" s="8"/>
      <c r="B16" s="9"/>
      <c r="C16" s="9"/>
    </row>
    <row r="17" spans="1:7" ht="15.75">
      <c r="A17" s="31" t="s">
        <v>83</v>
      </c>
      <c r="B17" s="31"/>
      <c r="C17" s="31"/>
      <c r="D17"/>
      <c r="G17" s="2"/>
    </row>
    <row r="18" spans="1:7" ht="15.75">
      <c r="A18" s="31" t="s">
        <v>52</v>
      </c>
      <c r="B18" s="31" t="s">
        <v>48</v>
      </c>
      <c r="D18"/>
      <c r="G18" s="2"/>
    </row>
    <row r="19" spans="1:7" ht="15.75" customHeight="1">
      <c r="A19" s="84" t="s">
        <v>53</v>
      </c>
      <c r="B19" s="269" t="s">
        <v>23</v>
      </c>
      <c r="C19" s="269"/>
      <c r="D19"/>
      <c r="G19" s="2"/>
    </row>
    <row r="20" spans="1:7" ht="15.75" customHeight="1">
      <c r="A20" s="84"/>
      <c r="B20" s="32"/>
      <c r="C20" s="32"/>
      <c r="D20"/>
      <c r="G20" s="2"/>
    </row>
    <row r="21" spans="1:7" ht="15.75" customHeight="1">
      <c r="A21" s="166" t="s">
        <v>49</v>
      </c>
      <c r="B21" s="166"/>
      <c r="C21" s="166"/>
      <c r="D21" s="166"/>
      <c r="E21" s="166"/>
      <c r="G21" s="2"/>
    </row>
    <row r="22" spans="1:7" ht="15.75" customHeight="1">
      <c r="A22" s="34"/>
      <c r="B22" s="34"/>
      <c r="C22" s="34"/>
      <c r="D22" s="34"/>
      <c r="E22" s="34"/>
      <c r="G22" s="2"/>
    </row>
    <row r="23" spans="1:7" ht="15.75">
      <c r="A23" s="31" t="s">
        <v>63</v>
      </c>
      <c r="B23" s="31"/>
      <c r="C23" s="31"/>
      <c r="D23"/>
      <c r="G23" s="2"/>
    </row>
    <row r="24" spans="1:7" ht="15.75">
      <c r="A24" s="33" t="s">
        <v>25</v>
      </c>
      <c r="B24" s="31"/>
      <c r="C24" s="31"/>
      <c r="D24"/>
      <c r="G24" s="2"/>
    </row>
    <row r="26" spans="1:7" ht="15.75">
      <c r="A26" s="31" t="s">
        <v>62</v>
      </c>
      <c r="B26" s="31"/>
      <c r="C26" s="31"/>
      <c r="D26"/>
      <c r="G26" s="2"/>
    </row>
    <row r="27" spans="1:7" ht="15.75">
      <c r="A27" s="31" t="s">
        <v>52</v>
      </c>
      <c r="B27" s="31" t="s">
        <v>48</v>
      </c>
      <c r="D27"/>
      <c r="G27" s="2"/>
    </row>
    <row r="28" spans="1:7" ht="15.75" customHeight="1">
      <c r="A28" s="84" t="s">
        <v>53</v>
      </c>
      <c r="B28" s="269" t="s">
        <v>23</v>
      </c>
      <c r="C28" s="269"/>
      <c r="D28"/>
      <c r="G28" s="2"/>
    </row>
  </sheetData>
  <sheetProtection formatRows="0" insertColumns="0" deleteColumns="0"/>
  <mergeCells count="10">
    <mergeCell ref="B15:C15"/>
    <mergeCell ref="A21:E21"/>
    <mergeCell ref="B28:C28"/>
    <mergeCell ref="A1:C1"/>
    <mergeCell ref="B5:C5"/>
    <mergeCell ref="A5:A6"/>
    <mergeCell ref="B13:C13"/>
    <mergeCell ref="B19:C19"/>
    <mergeCell ref="A2:C2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malakhovalv</cp:lastModifiedBy>
  <cp:lastPrinted>2019-09-06T16:53:39Z</cp:lastPrinted>
  <dcterms:created xsi:type="dcterms:W3CDTF">2011-07-06T08:31:04Z</dcterms:created>
  <dcterms:modified xsi:type="dcterms:W3CDTF">2020-09-25T05:10:12Z</dcterms:modified>
  <cp:category/>
  <cp:version/>
  <cp:contentType/>
  <cp:contentStatus/>
</cp:coreProperties>
</file>